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adetroit365-my.sharepoint.com/personal/gjohnson_mcadetroit_org1/Documents/Documents/Divisions/D3 - Education &amp; Recruitment/ER1 - Training Centers/TC4 - Local 98 Bootcamp Presentation/"/>
    </mc:Choice>
  </mc:AlternateContent>
  <xr:revisionPtr revIDLastSave="511" documentId="13_ncr:1_{11621DB8-37BF-4A4F-B957-F671770C0260}" xr6:coauthVersionLast="47" xr6:coauthVersionMax="47" xr10:uidLastSave="{0F2B8507-ED60-4317-9C29-36EDEFB77D89}"/>
  <bookViews>
    <workbookView xWindow="-110" yWindow="-110" windowWidth="38620" windowHeight="21100" xr2:uid="{AE6F0BAC-9666-4794-8EE7-FCEC1180B879}"/>
  </bookViews>
  <sheets>
    <sheet name="Templet" sheetId="1" r:id="rId1"/>
    <sheet name="Examp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42" i="1" l="1"/>
  <c r="BO93" i="1"/>
  <c r="BN93" i="1"/>
  <c r="BM93" i="1"/>
  <c r="BL93" i="1"/>
  <c r="BK93" i="1"/>
  <c r="BJ93" i="1"/>
  <c r="BJ94" i="1" s="1"/>
  <c r="BG93" i="1"/>
  <c r="BG95" i="1" s="1"/>
  <c r="BE93" i="1"/>
  <c r="BD93" i="1"/>
  <c r="BC93" i="1"/>
  <c r="BB93" i="1"/>
  <c r="BB94" i="1" s="1"/>
  <c r="BA93" i="1"/>
  <c r="AY93" i="1"/>
  <c r="AX93" i="1"/>
  <c r="AW93" i="1"/>
  <c r="AV93" i="1"/>
  <c r="AU93" i="1"/>
  <c r="AT93" i="1"/>
  <c r="AT95" i="1" s="1"/>
  <c r="AR93" i="1"/>
  <c r="AQ93" i="1"/>
  <c r="AP93" i="1"/>
  <c r="AO93" i="1"/>
  <c r="AN93" i="1"/>
  <c r="AN95" i="1" s="1"/>
  <c r="AL93" i="1"/>
  <c r="AK93" i="1"/>
  <c r="AK95" i="1" s="1"/>
  <c r="AI93" i="1"/>
  <c r="AH93" i="1"/>
  <c r="AG93" i="1"/>
  <c r="AF93" i="1"/>
  <c r="AE93" i="1"/>
  <c r="AD93" i="1"/>
  <c r="AD94" i="1" s="1"/>
  <c r="AC93" i="1"/>
  <c r="AB93" i="1"/>
  <c r="AB94" i="1" s="1"/>
  <c r="AA93" i="1"/>
  <c r="Z93" i="1"/>
  <c r="Z94" i="1" s="1"/>
  <c r="Y93" i="1"/>
  <c r="W93" i="1"/>
  <c r="V93" i="1"/>
  <c r="U93" i="1"/>
  <c r="T93" i="1"/>
  <c r="T95" i="1" s="1"/>
  <c r="R93" i="1"/>
  <c r="Q93" i="1"/>
  <c r="P93" i="1"/>
  <c r="P94" i="1" s="1"/>
  <c r="O93" i="1"/>
  <c r="N93" i="1"/>
  <c r="L93" i="1"/>
  <c r="K93" i="1"/>
  <c r="K94" i="1" s="1"/>
  <c r="J93" i="1"/>
  <c r="J94" i="1" s="1"/>
  <c r="I93" i="1"/>
  <c r="G93" i="1"/>
  <c r="G94" i="1" s="1"/>
  <c r="F93" i="1"/>
  <c r="E93" i="1"/>
  <c r="E94" i="1" s="1"/>
  <c r="D93" i="1"/>
  <c r="C93" i="1"/>
  <c r="B93" i="1"/>
  <c r="BP92" i="1"/>
  <c r="BI92" i="1"/>
  <c r="BF92" i="1"/>
  <c r="AZ92" i="1"/>
  <c r="AS92" i="1"/>
  <c r="AM92" i="1"/>
  <c r="AJ92" i="1"/>
  <c r="X92" i="1"/>
  <c r="S92" i="1"/>
  <c r="M92" i="1"/>
  <c r="BP91" i="1"/>
  <c r="BI91" i="1"/>
  <c r="BF91" i="1"/>
  <c r="AZ91" i="1"/>
  <c r="AS91" i="1"/>
  <c r="AM91" i="1"/>
  <c r="AJ91" i="1"/>
  <c r="X91" i="1"/>
  <c r="S91" i="1"/>
  <c r="M91" i="1"/>
  <c r="BP90" i="1"/>
  <c r="BI90" i="1"/>
  <c r="BF90" i="1"/>
  <c r="AZ90" i="1"/>
  <c r="AS90" i="1"/>
  <c r="AM90" i="1"/>
  <c r="AJ90" i="1"/>
  <c r="X90" i="1"/>
  <c r="S90" i="1"/>
  <c r="M90" i="1"/>
  <c r="BP89" i="1"/>
  <c r="BI89" i="1"/>
  <c r="BF89" i="1"/>
  <c r="AZ89" i="1"/>
  <c r="AS89" i="1"/>
  <c r="AM89" i="1"/>
  <c r="AJ89" i="1"/>
  <c r="X89" i="1"/>
  <c r="S89" i="1"/>
  <c r="M89" i="1"/>
  <c r="BP88" i="1"/>
  <c r="BI88" i="1"/>
  <c r="BF88" i="1"/>
  <c r="AZ88" i="1"/>
  <c r="AS88" i="1"/>
  <c r="AM88" i="1"/>
  <c r="AJ88" i="1"/>
  <c r="X88" i="1"/>
  <c r="S88" i="1"/>
  <c r="M88" i="1"/>
  <c r="BP87" i="1"/>
  <c r="BI87" i="1"/>
  <c r="BF87" i="1"/>
  <c r="AZ87" i="1"/>
  <c r="AS87" i="1"/>
  <c r="AM87" i="1"/>
  <c r="AJ87" i="1"/>
  <c r="X87" i="1"/>
  <c r="S87" i="1"/>
  <c r="M87" i="1"/>
  <c r="BP86" i="1"/>
  <c r="BI86" i="1"/>
  <c r="BF86" i="1"/>
  <c r="AZ86" i="1"/>
  <c r="AS86" i="1"/>
  <c r="AM86" i="1"/>
  <c r="AJ86" i="1"/>
  <c r="X86" i="1"/>
  <c r="S86" i="1"/>
  <c r="M86" i="1"/>
  <c r="BP85" i="1"/>
  <c r="BI85" i="1"/>
  <c r="BF85" i="1"/>
  <c r="AZ85" i="1"/>
  <c r="AS85" i="1"/>
  <c r="AM85" i="1"/>
  <c r="AJ85" i="1"/>
  <c r="X85" i="1"/>
  <c r="S85" i="1"/>
  <c r="M85" i="1"/>
  <c r="BP84" i="1"/>
  <c r="BI84" i="1"/>
  <c r="BF84" i="1"/>
  <c r="AZ84" i="1"/>
  <c r="AS84" i="1"/>
  <c r="AM84" i="1"/>
  <c r="AJ84" i="1"/>
  <c r="X84" i="1"/>
  <c r="S84" i="1"/>
  <c r="M84" i="1"/>
  <c r="BP83" i="1"/>
  <c r="BI83" i="1"/>
  <c r="BF83" i="1"/>
  <c r="AZ83" i="1"/>
  <c r="AS83" i="1"/>
  <c r="AM83" i="1"/>
  <c r="AJ83" i="1"/>
  <c r="X83" i="1"/>
  <c r="S83" i="1"/>
  <c r="M83" i="1"/>
  <c r="BP82" i="1"/>
  <c r="BI82" i="1"/>
  <c r="BF82" i="1"/>
  <c r="AZ82" i="1"/>
  <c r="AS82" i="1"/>
  <c r="AM82" i="1"/>
  <c r="AJ82" i="1"/>
  <c r="X82" i="1"/>
  <c r="S82" i="1"/>
  <c r="M82" i="1"/>
  <c r="BP81" i="1"/>
  <c r="BI81" i="1"/>
  <c r="BF81" i="1"/>
  <c r="AZ81" i="1"/>
  <c r="AS81" i="1"/>
  <c r="AM81" i="1"/>
  <c r="AJ81" i="1"/>
  <c r="X81" i="1"/>
  <c r="S81" i="1"/>
  <c r="M81" i="1"/>
  <c r="BO73" i="1"/>
  <c r="BN73" i="1"/>
  <c r="BM73" i="1"/>
  <c r="BL73" i="1"/>
  <c r="BK73" i="1"/>
  <c r="BJ73" i="1"/>
  <c r="BJ74" i="1" s="1"/>
  <c r="BG73" i="1"/>
  <c r="BG75" i="1" s="1"/>
  <c r="BE73" i="1"/>
  <c r="BD73" i="1"/>
  <c r="BC73" i="1"/>
  <c r="BB73" i="1"/>
  <c r="BB74" i="1" s="1"/>
  <c r="BA73" i="1"/>
  <c r="AY73" i="1"/>
  <c r="AX73" i="1"/>
  <c r="AW73" i="1"/>
  <c r="AV73" i="1"/>
  <c r="AU73" i="1"/>
  <c r="AT73" i="1"/>
  <c r="AT75" i="1" s="1"/>
  <c r="AR73" i="1"/>
  <c r="AQ73" i="1"/>
  <c r="AP73" i="1"/>
  <c r="AO73" i="1"/>
  <c r="AN73" i="1"/>
  <c r="AN75" i="1" s="1"/>
  <c r="AL73" i="1"/>
  <c r="AK73" i="1"/>
  <c r="AK75" i="1" s="1"/>
  <c r="AI73" i="1"/>
  <c r="AH73" i="1"/>
  <c r="AG73" i="1"/>
  <c r="AF73" i="1"/>
  <c r="AE73" i="1"/>
  <c r="AD73" i="1"/>
  <c r="AD74" i="1" s="1"/>
  <c r="AC73" i="1"/>
  <c r="AB73" i="1"/>
  <c r="AB74" i="1" s="1"/>
  <c r="AA73" i="1"/>
  <c r="Z73" i="1"/>
  <c r="Z74" i="1" s="1"/>
  <c r="Y73" i="1"/>
  <c r="W73" i="1"/>
  <c r="V73" i="1"/>
  <c r="U73" i="1"/>
  <c r="T73" i="1"/>
  <c r="T75" i="1" s="1"/>
  <c r="R73" i="1"/>
  <c r="Q73" i="1"/>
  <c r="P73" i="1"/>
  <c r="P74" i="1" s="1"/>
  <c r="O73" i="1"/>
  <c r="N73" i="1"/>
  <c r="L73" i="1"/>
  <c r="K73" i="1"/>
  <c r="K74" i="1" s="1"/>
  <c r="J73" i="1"/>
  <c r="J74" i="1" s="1"/>
  <c r="I73" i="1"/>
  <c r="G73" i="1"/>
  <c r="G74" i="1" s="1"/>
  <c r="F73" i="1"/>
  <c r="E73" i="1"/>
  <c r="E74" i="1" s="1"/>
  <c r="D73" i="1"/>
  <c r="C73" i="1"/>
  <c r="B73" i="1"/>
  <c r="BP72" i="1"/>
  <c r="BI72" i="1"/>
  <c r="BF72" i="1"/>
  <c r="AZ72" i="1"/>
  <c r="AS72" i="1"/>
  <c r="AM72" i="1"/>
  <c r="AJ72" i="1"/>
  <c r="X72" i="1"/>
  <c r="S72" i="1"/>
  <c r="M72" i="1"/>
  <c r="BP71" i="1"/>
  <c r="BI71" i="1"/>
  <c r="BF71" i="1"/>
  <c r="AZ71" i="1"/>
  <c r="AS71" i="1"/>
  <c r="AM71" i="1"/>
  <c r="AJ71" i="1"/>
  <c r="X71" i="1"/>
  <c r="S71" i="1"/>
  <c r="M71" i="1"/>
  <c r="BP70" i="1"/>
  <c r="BI70" i="1"/>
  <c r="BF70" i="1"/>
  <c r="AZ70" i="1"/>
  <c r="AS70" i="1"/>
  <c r="AM70" i="1"/>
  <c r="AJ70" i="1"/>
  <c r="X70" i="1"/>
  <c r="S70" i="1"/>
  <c r="M70" i="1"/>
  <c r="BP69" i="1"/>
  <c r="BI69" i="1"/>
  <c r="BF69" i="1"/>
  <c r="AZ69" i="1"/>
  <c r="AS69" i="1"/>
  <c r="AM69" i="1"/>
  <c r="AJ69" i="1"/>
  <c r="X69" i="1"/>
  <c r="S69" i="1"/>
  <c r="M69" i="1"/>
  <c r="BP68" i="1"/>
  <c r="BI68" i="1"/>
  <c r="BF68" i="1"/>
  <c r="AZ68" i="1"/>
  <c r="AS68" i="1"/>
  <c r="AM68" i="1"/>
  <c r="AJ68" i="1"/>
  <c r="X68" i="1"/>
  <c r="S68" i="1"/>
  <c r="M68" i="1"/>
  <c r="BP67" i="1"/>
  <c r="BI67" i="1"/>
  <c r="BF67" i="1"/>
  <c r="AZ67" i="1"/>
  <c r="AS67" i="1"/>
  <c r="AM67" i="1"/>
  <c r="AJ67" i="1"/>
  <c r="X67" i="1"/>
  <c r="S67" i="1"/>
  <c r="M67" i="1"/>
  <c r="BP66" i="1"/>
  <c r="BI66" i="1"/>
  <c r="BF66" i="1"/>
  <c r="AZ66" i="1"/>
  <c r="AS66" i="1"/>
  <c r="AM66" i="1"/>
  <c r="AJ66" i="1"/>
  <c r="X66" i="1"/>
  <c r="S66" i="1"/>
  <c r="M66" i="1"/>
  <c r="BP65" i="1"/>
  <c r="BI65" i="1"/>
  <c r="BF65" i="1"/>
  <c r="AZ65" i="1"/>
  <c r="AS65" i="1"/>
  <c r="AM65" i="1"/>
  <c r="AJ65" i="1"/>
  <c r="X65" i="1"/>
  <c r="S65" i="1"/>
  <c r="M65" i="1"/>
  <c r="BP64" i="1"/>
  <c r="BI64" i="1"/>
  <c r="BF64" i="1"/>
  <c r="AZ64" i="1"/>
  <c r="AS64" i="1"/>
  <c r="AM64" i="1"/>
  <c r="AJ64" i="1"/>
  <c r="X64" i="1"/>
  <c r="S64" i="1"/>
  <c r="M64" i="1"/>
  <c r="BP63" i="1"/>
  <c r="BI63" i="1"/>
  <c r="BF63" i="1"/>
  <c r="AZ63" i="1"/>
  <c r="AS63" i="1"/>
  <c r="AM63" i="1"/>
  <c r="AJ63" i="1"/>
  <c r="X63" i="1"/>
  <c r="S63" i="1"/>
  <c r="M63" i="1"/>
  <c r="BP62" i="1"/>
  <c r="BI62" i="1"/>
  <c r="BF62" i="1"/>
  <c r="AZ62" i="1"/>
  <c r="AS62" i="1"/>
  <c r="AM62" i="1"/>
  <c r="AJ62" i="1"/>
  <c r="X62" i="1"/>
  <c r="S62" i="1"/>
  <c r="M62" i="1"/>
  <c r="BP61" i="1"/>
  <c r="BI61" i="1"/>
  <c r="BI73" i="1" s="1"/>
  <c r="BF61" i="1"/>
  <c r="AZ61" i="1"/>
  <c r="AZ73" i="1" s="1"/>
  <c r="AS61" i="1"/>
  <c r="AS73" i="1" s="1"/>
  <c r="AM61" i="1"/>
  <c r="AJ61" i="1"/>
  <c r="AJ73" i="1" s="1"/>
  <c r="X61" i="1"/>
  <c r="S61" i="1"/>
  <c r="M61" i="1"/>
  <c r="BR62" i="2"/>
  <c r="BR42" i="2"/>
  <c r="H74" i="2"/>
  <c r="H54" i="2"/>
  <c r="H34" i="2"/>
  <c r="H34" i="1"/>
  <c r="BA75" i="2"/>
  <c r="BO74" i="2"/>
  <c r="BN74" i="2"/>
  <c r="BM74" i="2"/>
  <c r="BL74" i="2"/>
  <c r="BK74" i="2"/>
  <c r="BJ75" i="2" s="1"/>
  <c r="BJ74" i="2"/>
  <c r="BG74" i="2"/>
  <c r="BG76" i="2" s="1"/>
  <c r="BD74" i="2"/>
  <c r="BC74" i="2"/>
  <c r="BB74" i="2"/>
  <c r="BA74" i="2"/>
  <c r="AY74" i="2"/>
  <c r="AX74" i="2"/>
  <c r="AW74" i="2"/>
  <c r="AV74" i="2"/>
  <c r="AU74" i="2"/>
  <c r="AT74" i="2"/>
  <c r="AT76" i="2" s="1"/>
  <c r="AR74" i="2"/>
  <c r="AQ74" i="2"/>
  <c r="AP74" i="2"/>
  <c r="AO74" i="2"/>
  <c r="AN74" i="2"/>
  <c r="AL74" i="2"/>
  <c r="AK74" i="2"/>
  <c r="AK76" i="2" s="1"/>
  <c r="AI74" i="2"/>
  <c r="AH74" i="2"/>
  <c r="AG74" i="2"/>
  <c r="AF74" i="2"/>
  <c r="AE74" i="2"/>
  <c r="AD74" i="2"/>
  <c r="AC74" i="2"/>
  <c r="AB74" i="2"/>
  <c r="AB75" i="2" s="1"/>
  <c r="AA74" i="2"/>
  <c r="Z75" i="2" s="1"/>
  <c r="Z74" i="2"/>
  <c r="Y74" i="2"/>
  <c r="Y75" i="2" s="1"/>
  <c r="W74" i="2"/>
  <c r="V74" i="2"/>
  <c r="U74" i="2"/>
  <c r="T74" i="2"/>
  <c r="T76" i="2" s="1"/>
  <c r="R74" i="2"/>
  <c r="Q74" i="2"/>
  <c r="P74" i="2"/>
  <c r="O74" i="2"/>
  <c r="N74" i="2"/>
  <c r="N75" i="2" s="1"/>
  <c r="L74" i="2"/>
  <c r="K74" i="2"/>
  <c r="K75" i="2" s="1"/>
  <c r="J74" i="2"/>
  <c r="J75" i="2" s="1"/>
  <c r="I74" i="2"/>
  <c r="G74" i="2"/>
  <c r="G75" i="2" s="1"/>
  <c r="F74" i="2"/>
  <c r="E74" i="2"/>
  <c r="E75" i="2" s="1"/>
  <c r="D74" i="2"/>
  <c r="C74" i="2"/>
  <c r="B75" i="2" s="1"/>
  <c r="B74" i="2"/>
  <c r="BP73" i="2"/>
  <c r="BF73" i="2"/>
  <c r="BE73" i="2"/>
  <c r="BI73" i="2" s="1"/>
  <c r="BQ73" i="2" s="1"/>
  <c r="AZ73" i="2"/>
  <c r="AS73" i="2"/>
  <c r="AM73" i="2"/>
  <c r="AJ73" i="2"/>
  <c r="X73" i="2"/>
  <c r="S73" i="2"/>
  <c r="M73" i="2"/>
  <c r="BP72" i="2"/>
  <c r="BF72" i="2"/>
  <c r="BE72" i="2"/>
  <c r="BI72" i="2" s="1"/>
  <c r="AZ72" i="2"/>
  <c r="AS72" i="2"/>
  <c r="AM72" i="2"/>
  <c r="AJ72" i="2"/>
  <c r="X72" i="2"/>
  <c r="S72" i="2"/>
  <c r="M72" i="2"/>
  <c r="BP71" i="2"/>
  <c r="BF71" i="2"/>
  <c r="BE71" i="2"/>
  <c r="BI71" i="2" s="1"/>
  <c r="AZ71" i="2"/>
  <c r="AS71" i="2"/>
  <c r="AM71" i="2"/>
  <c r="AJ71" i="2"/>
  <c r="X71" i="2"/>
  <c r="S71" i="2"/>
  <c r="M71" i="2"/>
  <c r="BP70" i="2"/>
  <c r="BF70" i="2"/>
  <c r="BE70" i="2"/>
  <c r="BI70" i="2" s="1"/>
  <c r="AZ70" i="2"/>
  <c r="AS70" i="2"/>
  <c r="AS74" i="2" s="1"/>
  <c r="AM70" i="2"/>
  <c r="AJ70" i="2"/>
  <c r="X70" i="2"/>
  <c r="S70" i="2"/>
  <c r="M70" i="2"/>
  <c r="BP69" i="2"/>
  <c r="BF69" i="2"/>
  <c r="BE69" i="2"/>
  <c r="BI69" i="2" s="1"/>
  <c r="AZ69" i="2"/>
  <c r="AS69" i="2"/>
  <c r="AM69" i="2"/>
  <c r="AJ69" i="2"/>
  <c r="X69" i="2"/>
  <c r="S69" i="2"/>
  <c r="M69" i="2"/>
  <c r="BP68" i="2"/>
  <c r="BF68" i="2"/>
  <c r="BE68" i="2"/>
  <c r="BI68" i="2" s="1"/>
  <c r="AZ68" i="2"/>
  <c r="AS68" i="2"/>
  <c r="AM68" i="2"/>
  <c r="AJ68" i="2"/>
  <c r="X68" i="2"/>
  <c r="S68" i="2"/>
  <c r="M68" i="2"/>
  <c r="BP67" i="2"/>
  <c r="BI67" i="2"/>
  <c r="BF67" i="2"/>
  <c r="BE67" i="2"/>
  <c r="AZ67" i="2"/>
  <c r="AS67" i="2"/>
  <c r="AM67" i="2"/>
  <c r="AJ67" i="2"/>
  <c r="X67" i="2"/>
  <c r="S67" i="2"/>
  <c r="M67" i="2"/>
  <c r="BP66" i="2"/>
  <c r="BF66" i="2"/>
  <c r="BE66" i="2"/>
  <c r="BI66" i="2" s="1"/>
  <c r="AZ66" i="2"/>
  <c r="AS66" i="2"/>
  <c r="AM66" i="2"/>
  <c r="AJ66" i="2"/>
  <c r="X66" i="2"/>
  <c r="S66" i="2"/>
  <c r="M66" i="2"/>
  <c r="BP65" i="2"/>
  <c r="BF65" i="2"/>
  <c r="BE65" i="2"/>
  <c r="BI65" i="2" s="1"/>
  <c r="AZ65" i="2"/>
  <c r="AS65" i="2"/>
  <c r="AM65" i="2"/>
  <c r="AJ65" i="2"/>
  <c r="X65" i="2"/>
  <c r="S65" i="2"/>
  <c r="M65" i="2"/>
  <c r="BP64" i="2"/>
  <c r="BF64" i="2"/>
  <c r="BE64" i="2"/>
  <c r="BI64" i="2" s="1"/>
  <c r="AZ64" i="2"/>
  <c r="AS64" i="2"/>
  <c r="AM64" i="2"/>
  <c r="AJ64" i="2"/>
  <c r="X64" i="2"/>
  <c r="S64" i="2"/>
  <c r="M64" i="2"/>
  <c r="BP63" i="2"/>
  <c r="BI63" i="2"/>
  <c r="BF63" i="2"/>
  <c r="BE63" i="2"/>
  <c r="AZ63" i="2"/>
  <c r="AS63" i="2"/>
  <c r="AM63" i="2"/>
  <c r="AJ63" i="2"/>
  <c r="X63" i="2"/>
  <c r="S63" i="2"/>
  <c r="M63" i="2"/>
  <c r="BP62" i="2"/>
  <c r="BF62" i="2"/>
  <c r="BE62" i="2"/>
  <c r="BI62" i="2" s="1"/>
  <c r="AZ62" i="2"/>
  <c r="AS62" i="2"/>
  <c r="AM62" i="2"/>
  <c r="AJ62" i="2"/>
  <c r="X62" i="2"/>
  <c r="S62" i="2"/>
  <c r="M62" i="2"/>
  <c r="BE53" i="2"/>
  <c r="BI53" i="2" s="1"/>
  <c r="BE52" i="2"/>
  <c r="BE51" i="2"/>
  <c r="BE50" i="2"/>
  <c r="BE49" i="2"/>
  <c r="BI49" i="2" s="1"/>
  <c r="BE48" i="2"/>
  <c r="BI48" i="2" s="1"/>
  <c r="BE47" i="2"/>
  <c r="BI47" i="2" s="1"/>
  <c r="BE46" i="2"/>
  <c r="BI46" i="2" s="1"/>
  <c r="BE45" i="2"/>
  <c r="BI45" i="2" s="1"/>
  <c r="BE44" i="2"/>
  <c r="BI44" i="2" s="1"/>
  <c r="BE43" i="2"/>
  <c r="BE42" i="2"/>
  <c r="BE31" i="2"/>
  <c r="BI31" i="2" s="1"/>
  <c r="BQ31" i="2" s="1"/>
  <c r="BE28" i="2"/>
  <c r="BE26" i="2"/>
  <c r="BE22" i="2"/>
  <c r="BE23" i="2"/>
  <c r="BI23" i="2" s="1"/>
  <c r="BQ23" i="2" s="1"/>
  <c r="BE24" i="2"/>
  <c r="BE34" i="2" s="1"/>
  <c r="BE25" i="2"/>
  <c r="BE27" i="2"/>
  <c r="BI27" i="2" s="1"/>
  <c r="BQ27" i="2" s="1"/>
  <c r="BI28" i="2"/>
  <c r="BQ28" i="2" s="1"/>
  <c r="BE29" i="2"/>
  <c r="BI29" i="2" s="1"/>
  <c r="BQ29" i="2" s="1"/>
  <c r="BE30" i="2"/>
  <c r="BE32" i="2"/>
  <c r="BE33" i="2"/>
  <c r="BI33" i="2" s="1"/>
  <c r="BQ33" i="2" s="1"/>
  <c r="BO54" i="2"/>
  <c r="BN54" i="2"/>
  <c r="BM54" i="2"/>
  <c r="BL54" i="2"/>
  <c r="BK54" i="2"/>
  <c r="BJ54" i="2"/>
  <c r="BJ55" i="2" s="1"/>
  <c r="BG54" i="2"/>
  <c r="BG56" i="2" s="1"/>
  <c r="BD54" i="2"/>
  <c r="BC54" i="2"/>
  <c r="BB54" i="2"/>
  <c r="BA54" i="2"/>
  <c r="BA55" i="2" s="1"/>
  <c r="AY54" i="2"/>
  <c r="AX54" i="2"/>
  <c r="AW54" i="2"/>
  <c r="AV54" i="2"/>
  <c r="AU54" i="2"/>
  <c r="AT54" i="2"/>
  <c r="AT56" i="2" s="1"/>
  <c r="AR54" i="2"/>
  <c r="AQ54" i="2"/>
  <c r="AP54" i="2"/>
  <c r="AO54" i="2"/>
  <c r="AN54" i="2"/>
  <c r="AL54" i="2"/>
  <c r="AK54" i="2"/>
  <c r="AI54" i="2"/>
  <c r="AH54" i="2"/>
  <c r="AG54" i="2"/>
  <c r="AF54" i="2"/>
  <c r="AE54" i="2"/>
  <c r="AD54" i="2"/>
  <c r="AC54" i="2"/>
  <c r="AB54" i="2"/>
  <c r="AA54" i="2"/>
  <c r="Z54" i="2"/>
  <c r="Z55" i="2" s="1"/>
  <c r="Y54" i="2"/>
  <c r="W54" i="2"/>
  <c r="V54" i="2"/>
  <c r="U54" i="2"/>
  <c r="T54" i="2"/>
  <c r="R54" i="2"/>
  <c r="Q54" i="2"/>
  <c r="P54" i="2"/>
  <c r="O54" i="2"/>
  <c r="N54" i="2"/>
  <c r="L54" i="2"/>
  <c r="K54" i="2"/>
  <c r="K55" i="2" s="1"/>
  <c r="J54" i="2"/>
  <c r="J55" i="2" s="1"/>
  <c r="I54" i="2"/>
  <c r="G54" i="2"/>
  <c r="G55" i="2" s="1"/>
  <c r="F54" i="2"/>
  <c r="E54" i="2"/>
  <c r="E55" i="2" s="1"/>
  <c r="D54" i="2"/>
  <c r="C54" i="2"/>
  <c r="B54" i="2"/>
  <c r="BP53" i="2"/>
  <c r="BF53" i="2"/>
  <c r="AZ53" i="2"/>
  <c r="AS53" i="2"/>
  <c r="AM53" i="2"/>
  <c r="AJ53" i="2"/>
  <c r="X53" i="2"/>
  <c r="S53" i="2"/>
  <c r="M53" i="2"/>
  <c r="BP52" i="2"/>
  <c r="BI52" i="2"/>
  <c r="BF52" i="2"/>
  <c r="AZ52" i="2"/>
  <c r="AS52" i="2"/>
  <c r="AM52" i="2"/>
  <c r="AJ52" i="2"/>
  <c r="X52" i="2"/>
  <c r="S52" i="2"/>
  <c r="M52" i="2"/>
  <c r="BP51" i="2"/>
  <c r="BI51" i="2"/>
  <c r="BF51" i="2"/>
  <c r="AZ51" i="2"/>
  <c r="AS51" i="2"/>
  <c r="AM51" i="2"/>
  <c r="AJ51" i="2"/>
  <c r="X51" i="2"/>
  <c r="S51" i="2"/>
  <c r="M51" i="2"/>
  <c r="BP50" i="2"/>
  <c r="BI50" i="2"/>
  <c r="BF50" i="2"/>
  <c r="AZ50" i="2"/>
  <c r="AS50" i="2"/>
  <c r="AM50" i="2"/>
  <c r="AJ50" i="2"/>
  <c r="X50" i="2"/>
  <c r="S50" i="2"/>
  <c r="M50" i="2"/>
  <c r="BP49" i="2"/>
  <c r="BF49" i="2"/>
  <c r="AZ49" i="2"/>
  <c r="AS49" i="2"/>
  <c r="AM49" i="2"/>
  <c r="AJ49" i="2"/>
  <c r="X49" i="2"/>
  <c r="S49" i="2"/>
  <c r="M49" i="2"/>
  <c r="BP48" i="2"/>
  <c r="BF48" i="2"/>
  <c r="AZ48" i="2"/>
  <c r="AS48" i="2"/>
  <c r="AM48" i="2"/>
  <c r="AJ48" i="2"/>
  <c r="X48" i="2"/>
  <c r="S48" i="2"/>
  <c r="M48" i="2"/>
  <c r="BP47" i="2"/>
  <c r="BF47" i="2"/>
  <c r="AZ47" i="2"/>
  <c r="AS47" i="2"/>
  <c r="AM47" i="2"/>
  <c r="AJ47" i="2"/>
  <c r="X47" i="2"/>
  <c r="S47" i="2"/>
  <c r="M47" i="2"/>
  <c r="BP46" i="2"/>
  <c r="BF46" i="2"/>
  <c r="AZ46" i="2"/>
  <c r="AS46" i="2"/>
  <c r="AM46" i="2"/>
  <c r="AJ46" i="2"/>
  <c r="X46" i="2"/>
  <c r="S46" i="2"/>
  <c r="M46" i="2"/>
  <c r="BP45" i="2"/>
  <c r="BF45" i="2"/>
  <c r="AZ45" i="2"/>
  <c r="AS45" i="2"/>
  <c r="AM45" i="2"/>
  <c r="AJ45" i="2"/>
  <c r="X45" i="2"/>
  <c r="S45" i="2"/>
  <c r="M45" i="2"/>
  <c r="BP44" i="2"/>
  <c r="BF44" i="2"/>
  <c r="AZ44" i="2"/>
  <c r="AS44" i="2"/>
  <c r="AM44" i="2"/>
  <c r="AJ44" i="2"/>
  <c r="X44" i="2"/>
  <c r="S44" i="2"/>
  <c r="M44" i="2"/>
  <c r="BP43" i="2"/>
  <c r="BI43" i="2"/>
  <c r="BF43" i="2"/>
  <c r="AZ43" i="2"/>
  <c r="AS43" i="2"/>
  <c r="AM43" i="2"/>
  <c r="AJ43" i="2"/>
  <c r="X43" i="2"/>
  <c r="S43" i="2"/>
  <c r="M43" i="2"/>
  <c r="BP42" i="2"/>
  <c r="BP54" i="2" s="1"/>
  <c r="BF42" i="2"/>
  <c r="AZ42" i="2"/>
  <c r="AS42" i="2"/>
  <c r="AM42" i="2"/>
  <c r="AJ42" i="2"/>
  <c r="X42" i="2"/>
  <c r="S42" i="2"/>
  <c r="M42" i="2"/>
  <c r="BO34" i="2"/>
  <c r="BN34" i="2"/>
  <c r="BJ35" i="2" s="1"/>
  <c r="BM34" i="2"/>
  <c r="BL34" i="2"/>
  <c r="BK34" i="2"/>
  <c r="BJ34" i="2"/>
  <c r="BG34" i="2"/>
  <c r="BG36" i="2" s="1"/>
  <c r="BD34" i="2"/>
  <c r="BC34" i="2"/>
  <c r="BB34" i="2"/>
  <c r="BA34" i="2"/>
  <c r="BA35" i="2" s="1"/>
  <c r="AY34" i="2"/>
  <c r="AX34" i="2"/>
  <c r="AW34" i="2"/>
  <c r="AV34" i="2"/>
  <c r="AU34" i="2"/>
  <c r="AT34" i="2"/>
  <c r="AR34" i="2"/>
  <c r="AQ34" i="2"/>
  <c r="AP34" i="2"/>
  <c r="AO34" i="2"/>
  <c r="AN34" i="2"/>
  <c r="AL34" i="2"/>
  <c r="AK34" i="2"/>
  <c r="AK36" i="2" s="1"/>
  <c r="AI34" i="2"/>
  <c r="AH34" i="2"/>
  <c r="AG34" i="2"/>
  <c r="AF34" i="2"/>
  <c r="AE34" i="2"/>
  <c r="AD34" i="2"/>
  <c r="AC34" i="2"/>
  <c r="AB34" i="2"/>
  <c r="AB35" i="2" s="1"/>
  <c r="AA34" i="2"/>
  <c r="Z34" i="2"/>
  <c r="Y34" i="2"/>
  <c r="Y35" i="2" s="1"/>
  <c r="W34" i="2"/>
  <c r="V34" i="2"/>
  <c r="U34" i="2"/>
  <c r="T34" i="2"/>
  <c r="R34" i="2"/>
  <c r="Q34" i="2"/>
  <c r="P34" i="2"/>
  <c r="O34" i="2"/>
  <c r="N34" i="2"/>
  <c r="L34" i="2"/>
  <c r="K34" i="2"/>
  <c r="J34" i="2"/>
  <c r="J35" i="2" s="1"/>
  <c r="I34" i="2"/>
  <c r="G34" i="2"/>
  <c r="F34" i="2"/>
  <c r="E34" i="2"/>
  <c r="D34" i="2"/>
  <c r="C34" i="2"/>
  <c r="B34" i="2"/>
  <c r="B35" i="2" s="1"/>
  <c r="BP33" i="2"/>
  <c r="BF33" i="2"/>
  <c r="AZ33" i="2"/>
  <c r="AS33" i="2"/>
  <c r="AM33" i="2"/>
  <c r="AJ33" i="2"/>
  <c r="X33" i="2"/>
  <c r="S33" i="2"/>
  <c r="M33" i="2"/>
  <c r="BP32" i="2"/>
  <c r="BI32" i="2"/>
  <c r="BQ32" i="2" s="1"/>
  <c r="BF32" i="2"/>
  <c r="AZ32" i="2"/>
  <c r="AS32" i="2"/>
  <c r="AM32" i="2"/>
  <c r="AJ32" i="2"/>
  <c r="X32" i="2"/>
  <c r="S32" i="2"/>
  <c r="M32" i="2"/>
  <c r="BP31" i="2"/>
  <c r="BF31" i="2"/>
  <c r="AZ31" i="2"/>
  <c r="AS31" i="2"/>
  <c r="AM31" i="2"/>
  <c r="AJ31" i="2"/>
  <c r="X31" i="2"/>
  <c r="S31" i="2"/>
  <c r="M31" i="2"/>
  <c r="BP30" i="2"/>
  <c r="BI30" i="2"/>
  <c r="BQ30" i="2" s="1"/>
  <c r="BF30" i="2"/>
  <c r="AZ30" i="2"/>
  <c r="AS30" i="2"/>
  <c r="AM30" i="2"/>
  <c r="AJ30" i="2"/>
  <c r="X30" i="2"/>
  <c r="S30" i="2"/>
  <c r="M30" i="2"/>
  <c r="BP29" i="2"/>
  <c r="BF29" i="2"/>
  <c r="AZ29" i="2"/>
  <c r="AS29" i="2"/>
  <c r="AM29" i="2"/>
  <c r="AJ29" i="2"/>
  <c r="X29" i="2"/>
  <c r="S29" i="2"/>
  <c r="M29" i="2"/>
  <c r="BP28" i="2"/>
  <c r="BF28" i="2"/>
  <c r="AZ28" i="2"/>
  <c r="AS28" i="2"/>
  <c r="AM28" i="2"/>
  <c r="AJ28" i="2"/>
  <c r="X28" i="2"/>
  <c r="S28" i="2"/>
  <c r="M28" i="2"/>
  <c r="BP27" i="2"/>
  <c r="BF27" i="2"/>
  <c r="AZ27" i="2"/>
  <c r="AS27" i="2"/>
  <c r="AM27" i="2"/>
  <c r="AJ27" i="2"/>
  <c r="X27" i="2"/>
  <c r="S27" i="2"/>
  <c r="M27" i="2"/>
  <c r="BP26" i="2"/>
  <c r="BP34" i="2" s="1"/>
  <c r="BI26" i="2"/>
  <c r="BQ26" i="2" s="1"/>
  <c r="BF26" i="2"/>
  <c r="AZ26" i="2"/>
  <c r="AS26" i="2"/>
  <c r="AM26" i="2"/>
  <c r="AJ26" i="2"/>
  <c r="X26" i="2"/>
  <c r="S26" i="2"/>
  <c r="M26" i="2"/>
  <c r="BP25" i="2"/>
  <c r="BI25" i="2"/>
  <c r="BQ25" i="2" s="1"/>
  <c r="BF25" i="2"/>
  <c r="AZ25" i="2"/>
  <c r="AS25" i="2"/>
  <c r="AM25" i="2"/>
  <c r="AJ25" i="2"/>
  <c r="X25" i="2"/>
  <c r="S25" i="2"/>
  <c r="M25" i="2"/>
  <c r="BP24" i="2"/>
  <c r="BI24" i="2"/>
  <c r="BQ24" i="2" s="1"/>
  <c r="BF24" i="2"/>
  <c r="AZ24" i="2"/>
  <c r="AS24" i="2"/>
  <c r="AM24" i="2"/>
  <c r="AJ24" i="2"/>
  <c r="X24" i="2"/>
  <c r="S24" i="2"/>
  <c r="M24" i="2"/>
  <c r="BP23" i="2"/>
  <c r="BF23" i="2"/>
  <c r="AZ23" i="2"/>
  <c r="AS23" i="2"/>
  <c r="AM23" i="2"/>
  <c r="AJ23" i="2"/>
  <c r="X23" i="2"/>
  <c r="S23" i="2"/>
  <c r="M23" i="2"/>
  <c r="BP22" i="2"/>
  <c r="BI22" i="2"/>
  <c r="BF22" i="2"/>
  <c r="AZ22" i="2"/>
  <c r="AS22" i="2"/>
  <c r="AM22" i="2"/>
  <c r="AJ22" i="2"/>
  <c r="X22" i="2"/>
  <c r="S22" i="2"/>
  <c r="M22" i="2"/>
  <c r="BI16" i="2"/>
  <c r="BQ16" i="2" s="1"/>
  <c r="BI15" i="2"/>
  <c r="BQ15" i="2" s="1"/>
  <c r="BI14" i="2"/>
  <c r="BQ14" i="2" s="1"/>
  <c r="BI13" i="2"/>
  <c r="BQ13" i="2" s="1"/>
  <c r="BI12" i="2"/>
  <c r="BQ12" i="2" s="1"/>
  <c r="BI11" i="2"/>
  <c r="BQ11" i="2" s="1"/>
  <c r="BI10" i="2"/>
  <c r="BQ10" i="2" s="1"/>
  <c r="BI9" i="2"/>
  <c r="BQ9" i="2" s="1"/>
  <c r="BI8" i="2"/>
  <c r="BQ8" i="2" s="1"/>
  <c r="BI7" i="2"/>
  <c r="BQ7" i="2" s="1"/>
  <c r="BI6" i="2"/>
  <c r="BQ6" i="2" s="1"/>
  <c r="BI5" i="2"/>
  <c r="BQ5" i="2" s="1"/>
  <c r="AT3" i="2"/>
  <c r="AO3" i="2"/>
  <c r="N3" i="2"/>
  <c r="D3" i="2"/>
  <c r="AK2" i="2"/>
  <c r="F2" i="2"/>
  <c r="B2" i="2"/>
  <c r="BP22" i="1"/>
  <c r="BP23" i="1"/>
  <c r="BP24" i="1"/>
  <c r="BP25" i="1"/>
  <c r="BA34" i="1"/>
  <c r="BA35" i="1" s="1"/>
  <c r="BA54" i="1"/>
  <c r="BA55" i="1" s="1"/>
  <c r="BO54" i="1"/>
  <c r="BN54" i="1"/>
  <c r="BM54" i="1"/>
  <c r="BL54" i="1"/>
  <c r="BK54" i="1"/>
  <c r="BJ54" i="1"/>
  <c r="BG54" i="1"/>
  <c r="BG56" i="1" s="1"/>
  <c r="BE54" i="1"/>
  <c r="BD54" i="1"/>
  <c r="BC54" i="1"/>
  <c r="BB54" i="1"/>
  <c r="AY54" i="1"/>
  <c r="AX54" i="1"/>
  <c r="AW54" i="1"/>
  <c r="AV54" i="1"/>
  <c r="AU54" i="1"/>
  <c r="AT54" i="1"/>
  <c r="AR54" i="1"/>
  <c r="AQ54" i="1"/>
  <c r="AP54" i="1"/>
  <c r="AO54" i="1"/>
  <c r="AN54" i="1"/>
  <c r="AL54" i="1"/>
  <c r="AK54" i="1"/>
  <c r="AI54" i="1"/>
  <c r="AH54" i="1"/>
  <c r="AG54" i="1"/>
  <c r="AF54" i="1"/>
  <c r="AE54" i="1"/>
  <c r="AD54" i="1"/>
  <c r="AC54" i="1"/>
  <c r="AB54" i="1"/>
  <c r="AA54" i="1"/>
  <c r="Z54" i="1"/>
  <c r="Y54" i="1"/>
  <c r="W54" i="1"/>
  <c r="V54" i="1"/>
  <c r="U54" i="1"/>
  <c r="T54" i="1"/>
  <c r="R54" i="1"/>
  <c r="Q54" i="1"/>
  <c r="P54" i="1"/>
  <c r="O54" i="1"/>
  <c r="N54" i="1"/>
  <c r="L54" i="1"/>
  <c r="K54" i="1"/>
  <c r="J54" i="1"/>
  <c r="J55" i="1" s="1"/>
  <c r="I54" i="1"/>
  <c r="G54" i="1"/>
  <c r="F54" i="1"/>
  <c r="E54" i="1"/>
  <c r="D54" i="1"/>
  <c r="C54" i="1"/>
  <c r="B54" i="1"/>
  <c r="BP53" i="1"/>
  <c r="BI53" i="1"/>
  <c r="BF53" i="1"/>
  <c r="AZ53" i="1"/>
  <c r="AS53" i="1"/>
  <c r="AM53" i="1"/>
  <c r="AJ53" i="1"/>
  <c r="X53" i="1"/>
  <c r="S53" i="1"/>
  <c r="M53" i="1"/>
  <c r="BP52" i="1"/>
  <c r="BI52" i="1"/>
  <c r="BF52" i="1"/>
  <c r="AZ52" i="1"/>
  <c r="AS52" i="1"/>
  <c r="AM52" i="1"/>
  <c r="AJ52" i="1"/>
  <c r="X52" i="1"/>
  <c r="S52" i="1"/>
  <c r="M52" i="1"/>
  <c r="BP51" i="1"/>
  <c r="BI51" i="1"/>
  <c r="BQ51" i="1" s="1"/>
  <c r="BF51" i="1"/>
  <c r="AZ51" i="1"/>
  <c r="AS51" i="1"/>
  <c r="AM51" i="1"/>
  <c r="AJ51" i="1"/>
  <c r="X51" i="1"/>
  <c r="S51" i="1"/>
  <c r="M51" i="1"/>
  <c r="BP50" i="1"/>
  <c r="BI50" i="1"/>
  <c r="BF50" i="1"/>
  <c r="AZ50" i="1"/>
  <c r="AS50" i="1"/>
  <c r="AM50" i="1"/>
  <c r="AJ50" i="1"/>
  <c r="X50" i="1"/>
  <c r="S50" i="1"/>
  <c r="M50" i="1"/>
  <c r="BP49" i="1"/>
  <c r="BI49" i="1"/>
  <c r="BF49" i="1"/>
  <c r="AZ49" i="1"/>
  <c r="AS49" i="1"/>
  <c r="AM49" i="1"/>
  <c r="AJ49" i="1"/>
  <c r="X49" i="1"/>
  <c r="S49" i="1"/>
  <c r="M49" i="1"/>
  <c r="BP48" i="1"/>
  <c r="BI48" i="1"/>
  <c r="BF48" i="1"/>
  <c r="AZ48" i="1"/>
  <c r="AS48" i="1"/>
  <c r="AM48" i="1"/>
  <c r="AJ48" i="1"/>
  <c r="X48" i="1"/>
  <c r="S48" i="1"/>
  <c r="M48" i="1"/>
  <c r="BP47" i="1"/>
  <c r="BI47" i="1"/>
  <c r="BF47" i="1"/>
  <c r="AZ47" i="1"/>
  <c r="AS47" i="1"/>
  <c r="AM47" i="1"/>
  <c r="AJ47" i="1"/>
  <c r="X47" i="1"/>
  <c r="S47" i="1"/>
  <c r="M47" i="1"/>
  <c r="BP46" i="1"/>
  <c r="BI46" i="1"/>
  <c r="BF46" i="1"/>
  <c r="AZ46" i="1"/>
  <c r="AS46" i="1"/>
  <c r="AM46" i="1"/>
  <c r="AJ46" i="1"/>
  <c r="X46" i="1"/>
  <c r="S46" i="1"/>
  <c r="M46" i="1"/>
  <c r="BP45" i="1"/>
  <c r="BI45" i="1"/>
  <c r="BQ45" i="1" s="1"/>
  <c r="BF45" i="1"/>
  <c r="AZ45" i="1"/>
  <c r="AS45" i="1"/>
  <c r="AM45" i="1"/>
  <c r="AJ45" i="1"/>
  <c r="X45" i="1"/>
  <c r="S45" i="1"/>
  <c r="M45" i="1"/>
  <c r="BP44" i="1"/>
  <c r="BI44" i="1"/>
  <c r="BF44" i="1"/>
  <c r="AZ44" i="1"/>
  <c r="AS44" i="1"/>
  <c r="AM44" i="1"/>
  <c r="AJ44" i="1"/>
  <c r="X44" i="1"/>
  <c r="S44" i="1"/>
  <c r="M44" i="1"/>
  <c r="BP43" i="1"/>
  <c r="BI43" i="1"/>
  <c r="BF43" i="1"/>
  <c r="BS43" i="1" s="1"/>
  <c r="BS44" i="1" s="1"/>
  <c r="AZ43" i="1"/>
  <c r="AS43" i="1"/>
  <c r="AM43" i="1"/>
  <c r="AJ43" i="1"/>
  <c r="X43" i="1"/>
  <c r="S43" i="1"/>
  <c r="M43" i="1"/>
  <c r="BP42" i="1"/>
  <c r="BI42" i="1"/>
  <c r="BF42" i="1"/>
  <c r="AZ42" i="1"/>
  <c r="AS42" i="1"/>
  <c r="AM42" i="1"/>
  <c r="AJ42" i="1"/>
  <c r="X42" i="1"/>
  <c r="S42" i="1"/>
  <c r="M42" i="1"/>
  <c r="BI23" i="1"/>
  <c r="BI24" i="1"/>
  <c r="BI25" i="1"/>
  <c r="BI26" i="1"/>
  <c r="BI27" i="1"/>
  <c r="BI28" i="1"/>
  <c r="BI29" i="1"/>
  <c r="BI30" i="1"/>
  <c r="BI31" i="1"/>
  <c r="BI32" i="1"/>
  <c r="BI33" i="1"/>
  <c r="BI22" i="1"/>
  <c r="BQ22" i="1" s="1"/>
  <c r="BR22" i="1" s="1"/>
  <c r="AM23" i="1"/>
  <c r="AM24" i="1"/>
  <c r="AM25" i="1"/>
  <c r="AM26" i="1"/>
  <c r="AM27" i="1"/>
  <c r="AM28" i="1"/>
  <c r="AM29" i="1"/>
  <c r="AM30" i="1"/>
  <c r="AM31" i="1"/>
  <c r="AM32" i="1"/>
  <c r="AM33" i="1"/>
  <c r="AM22" i="1"/>
  <c r="Z34" i="1"/>
  <c r="V34" i="1"/>
  <c r="B2" i="1"/>
  <c r="F2" i="1"/>
  <c r="AK2" i="1"/>
  <c r="D3" i="1"/>
  <c r="AO3" i="1"/>
  <c r="BI5" i="1"/>
  <c r="BI6" i="1"/>
  <c r="BQ6" i="1" s="1"/>
  <c r="BI7" i="1"/>
  <c r="BQ7" i="1" s="1"/>
  <c r="BI8" i="1"/>
  <c r="BQ8" i="1" s="1"/>
  <c r="BI9" i="1"/>
  <c r="BQ9" i="1" s="1"/>
  <c r="BI10" i="1"/>
  <c r="BQ10" i="1" s="1"/>
  <c r="BI11" i="1"/>
  <c r="BQ11" i="1" s="1"/>
  <c r="BI12" i="1"/>
  <c r="BQ12" i="1" s="1"/>
  <c r="BI13" i="1"/>
  <c r="BQ13" i="1" s="1"/>
  <c r="BI14" i="1"/>
  <c r="BQ14" i="1" s="1"/>
  <c r="BI15" i="1"/>
  <c r="BQ15" i="1" s="1"/>
  <c r="BI16" i="1"/>
  <c r="BQ16" i="1" s="1"/>
  <c r="M22" i="1"/>
  <c r="S22" i="1"/>
  <c r="X22" i="1"/>
  <c r="AJ22" i="1"/>
  <c r="AS22" i="1"/>
  <c r="AZ22" i="1"/>
  <c r="BF22" i="1"/>
  <c r="BS22" i="1" s="1"/>
  <c r="BS23" i="1" s="1"/>
  <c r="BS24" i="1" s="1"/>
  <c r="BS25" i="1" s="1"/>
  <c r="BS26" i="1" s="1"/>
  <c r="BS27" i="1" s="1"/>
  <c r="BS28" i="1" s="1"/>
  <c r="BS29" i="1" s="1"/>
  <c r="BS30" i="1" s="1"/>
  <c r="BS31" i="1" s="1"/>
  <c r="BS32" i="1" s="1"/>
  <c r="BS33" i="1" s="1"/>
  <c r="M23" i="1"/>
  <c r="S23" i="1"/>
  <c r="X23" i="1"/>
  <c r="AJ23" i="1"/>
  <c r="AS23" i="1"/>
  <c r="AZ23" i="1"/>
  <c r="BF23" i="1"/>
  <c r="M24" i="1"/>
  <c r="S24" i="1"/>
  <c r="X24" i="1"/>
  <c r="AJ24" i="1"/>
  <c r="AS24" i="1"/>
  <c r="AZ24" i="1"/>
  <c r="BF24" i="1"/>
  <c r="M25" i="1"/>
  <c r="X25" i="1"/>
  <c r="AJ25" i="1"/>
  <c r="AS25" i="1"/>
  <c r="AZ25" i="1"/>
  <c r="BF25" i="1"/>
  <c r="K34" i="1"/>
  <c r="M26" i="1"/>
  <c r="S26" i="1"/>
  <c r="X26" i="1"/>
  <c r="AJ26" i="1"/>
  <c r="AS26" i="1"/>
  <c r="AZ26" i="1"/>
  <c r="BF26" i="1"/>
  <c r="BP26" i="1"/>
  <c r="M27" i="1"/>
  <c r="S27" i="1"/>
  <c r="X27" i="1"/>
  <c r="AJ27" i="1"/>
  <c r="AS27" i="1"/>
  <c r="AZ27" i="1"/>
  <c r="BF27" i="1"/>
  <c r="BP27" i="1"/>
  <c r="M28" i="1"/>
  <c r="S28" i="1"/>
  <c r="X28" i="1"/>
  <c r="AS28" i="1"/>
  <c r="AZ28" i="1"/>
  <c r="BF28" i="1"/>
  <c r="BP28" i="1"/>
  <c r="M29" i="1"/>
  <c r="S29" i="1"/>
  <c r="X29" i="1"/>
  <c r="AJ29" i="1"/>
  <c r="AS29" i="1"/>
  <c r="AZ29" i="1"/>
  <c r="BF29" i="1"/>
  <c r="BP29" i="1"/>
  <c r="M30" i="1"/>
  <c r="S30" i="1"/>
  <c r="X30" i="1"/>
  <c r="AJ30" i="1"/>
  <c r="AS30" i="1"/>
  <c r="AZ30" i="1"/>
  <c r="BF30" i="1"/>
  <c r="BP30" i="1"/>
  <c r="M31" i="1"/>
  <c r="S31" i="1"/>
  <c r="X31" i="1"/>
  <c r="AJ31" i="1"/>
  <c r="AS31" i="1"/>
  <c r="AZ31" i="1"/>
  <c r="BF31" i="1"/>
  <c r="BP31" i="1"/>
  <c r="M32" i="1"/>
  <c r="S32" i="1"/>
  <c r="X32" i="1"/>
  <c r="AJ32" i="1"/>
  <c r="AS32" i="1"/>
  <c r="AZ32" i="1"/>
  <c r="BF32" i="1"/>
  <c r="BP32" i="1"/>
  <c r="M33" i="1"/>
  <c r="S33" i="1"/>
  <c r="X33" i="1"/>
  <c r="AJ33" i="1"/>
  <c r="AS33" i="1"/>
  <c r="AZ33" i="1"/>
  <c r="BF33" i="1"/>
  <c r="BP33" i="1"/>
  <c r="B34" i="1"/>
  <c r="C34" i="1"/>
  <c r="D34" i="1"/>
  <c r="E34" i="1"/>
  <c r="F34" i="1"/>
  <c r="G34" i="1"/>
  <c r="I34" i="1"/>
  <c r="J34" i="1"/>
  <c r="L34" i="1"/>
  <c r="N34" i="1"/>
  <c r="O34" i="1"/>
  <c r="P34" i="1"/>
  <c r="Q34" i="1"/>
  <c r="R34" i="1"/>
  <c r="T34" i="1"/>
  <c r="U34" i="1"/>
  <c r="W34" i="1"/>
  <c r="Y34" i="1"/>
  <c r="AB34" i="1"/>
  <c r="AC34" i="1"/>
  <c r="AD34" i="1"/>
  <c r="AE34" i="1"/>
  <c r="AF34" i="1"/>
  <c r="AG34" i="1"/>
  <c r="AH34" i="1"/>
  <c r="AI34" i="1"/>
  <c r="AK34" i="1"/>
  <c r="AL34" i="1"/>
  <c r="AN34" i="1"/>
  <c r="AO34" i="1"/>
  <c r="AP34" i="1"/>
  <c r="AQ34" i="1"/>
  <c r="AR34" i="1"/>
  <c r="AT34" i="1"/>
  <c r="AU34" i="1"/>
  <c r="AV34" i="1"/>
  <c r="AW34" i="1"/>
  <c r="AX34" i="1"/>
  <c r="AY34" i="1"/>
  <c r="BB34" i="1"/>
  <c r="BC34" i="1"/>
  <c r="BD34" i="1"/>
  <c r="BE34" i="1"/>
  <c r="BG34" i="1"/>
  <c r="BG36" i="1" s="1"/>
  <c r="BJ34" i="1"/>
  <c r="BK34" i="1"/>
  <c r="BL34" i="1"/>
  <c r="BM34" i="1"/>
  <c r="BN34" i="1"/>
  <c r="BO34" i="1"/>
  <c r="BS45" i="1" l="1"/>
  <c r="BS46" i="1" s="1"/>
  <c r="BS47" i="1" s="1"/>
  <c r="BS48" i="1" s="1"/>
  <c r="BS49" i="1" s="1"/>
  <c r="BS50" i="1" s="1"/>
  <c r="BS51" i="1" s="1"/>
  <c r="BS52" i="1" s="1"/>
  <c r="BS53" i="1" s="1"/>
  <c r="BS54" i="1" s="1"/>
  <c r="BS61" i="1" s="1"/>
  <c r="BS62" i="1" s="1"/>
  <c r="BS63" i="1" s="1"/>
  <c r="BS64" i="1" s="1"/>
  <c r="BS65" i="1" s="1"/>
  <c r="BS66" i="1" s="1"/>
  <c r="BS67" i="1" s="1"/>
  <c r="BS68" i="1" s="1"/>
  <c r="BS69" i="1" s="1"/>
  <c r="BS70" i="1" s="1"/>
  <c r="BS71" i="1" s="1"/>
  <c r="BS72" i="1" s="1"/>
  <c r="BS73" i="1" s="1"/>
  <c r="BS81" i="1" s="1"/>
  <c r="BS82" i="1" s="1"/>
  <c r="BS83" i="1" s="1"/>
  <c r="BS84" i="1" s="1"/>
  <c r="BS85" i="1" s="1"/>
  <c r="BS86" i="1" s="1"/>
  <c r="BS87" i="1" s="1"/>
  <c r="BS88" i="1" s="1"/>
  <c r="BS89" i="1" s="1"/>
  <c r="BS90" i="1" s="1"/>
  <c r="BS91" i="1" s="1"/>
  <c r="BS92" i="1" s="1"/>
  <c r="BS93" i="1" s="1"/>
  <c r="BQ23" i="1"/>
  <c r="BQ24" i="1"/>
  <c r="BQ25" i="1"/>
  <c r="BQ92" i="1"/>
  <c r="BQ91" i="1"/>
  <c r="BQ90" i="1"/>
  <c r="BQ89" i="1"/>
  <c r="BQ88" i="1"/>
  <c r="BQ87" i="1"/>
  <c r="BQ86" i="1"/>
  <c r="BQ85" i="1"/>
  <c r="BQ84" i="1"/>
  <c r="BQ83" i="1"/>
  <c r="BQ72" i="1"/>
  <c r="BQ71" i="1"/>
  <c r="BQ70" i="1"/>
  <c r="BQ69" i="1"/>
  <c r="BQ67" i="1"/>
  <c r="BQ66" i="1"/>
  <c r="BQ65" i="1"/>
  <c r="BR23" i="1"/>
  <c r="BQ82" i="1"/>
  <c r="BI93" i="1"/>
  <c r="AZ93" i="1"/>
  <c r="AS93" i="1"/>
  <c r="AJ93" i="1"/>
  <c r="BQ68" i="1"/>
  <c r="BQ64" i="1"/>
  <c r="BQ63" i="1"/>
  <c r="BQ62" i="1"/>
  <c r="BA95" i="1"/>
  <c r="BA94" i="1"/>
  <c r="Y95" i="1"/>
  <c r="Y94" i="1"/>
  <c r="N95" i="1"/>
  <c r="N94" i="1"/>
  <c r="B95" i="1"/>
  <c r="B94" i="1"/>
  <c r="BP93" i="1"/>
  <c r="BQ81" i="1"/>
  <c r="BA74" i="1"/>
  <c r="BA75" i="1"/>
  <c r="Y75" i="1"/>
  <c r="Y74" i="1"/>
  <c r="N74" i="1"/>
  <c r="N75" i="1"/>
  <c r="B75" i="1"/>
  <c r="B74" i="1"/>
  <c r="BP73" i="1"/>
  <c r="BQ61" i="1"/>
  <c r="BQ72" i="2"/>
  <c r="BQ68" i="2"/>
  <c r="BQ64" i="2"/>
  <c r="AS54" i="2"/>
  <c r="AS34" i="2"/>
  <c r="N35" i="2"/>
  <c r="AJ54" i="2"/>
  <c r="AN76" i="2"/>
  <c r="BQ65" i="2"/>
  <c r="BQ63" i="2"/>
  <c r="BP74" i="2"/>
  <c r="AJ74" i="2"/>
  <c r="AT36" i="2"/>
  <c r="BE54" i="2"/>
  <c r="BA56" i="2" s="1"/>
  <c r="BQ67" i="2"/>
  <c r="AZ74" i="2"/>
  <c r="BQ66" i="2"/>
  <c r="B76" i="2"/>
  <c r="P75" i="2"/>
  <c r="AD75" i="2"/>
  <c r="BQ70" i="2"/>
  <c r="BQ69" i="2"/>
  <c r="BQ62" i="2"/>
  <c r="BI74" i="2"/>
  <c r="BQ71" i="2"/>
  <c r="BE74" i="2"/>
  <c r="BA76" i="2" s="1"/>
  <c r="N76" i="2"/>
  <c r="Y76" i="2"/>
  <c r="BI42" i="2"/>
  <c r="BI54" i="2" s="1"/>
  <c r="AZ54" i="2"/>
  <c r="AN56" i="2"/>
  <c r="AK56" i="2"/>
  <c r="Y56" i="2"/>
  <c r="Y55" i="2"/>
  <c r="AB55" i="2"/>
  <c r="AD55" i="2"/>
  <c r="T56" i="2"/>
  <c r="BQ44" i="2"/>
  <c r="BQ50" i="2"/>
  <c r="N55" i="2"/>
  <c r="P55" i="2"/>
  <c r="BQ43" i="2"/>
  <c r="BQ49" i="2"/>
  <c r="BQ48" i="2"/>
  <c r="BQ47" i="2"/>
  <c r="BQ53" i="2"/>
  <c r="BQ46" i="2"/>
  <c r="BQ52" i="2"/>
  <c r="B55" i="2"/>
  <c r="BQ45" i="2"/>
  <c r="BQ51" i="2"/>
  <c r="AZ34" i="2"/>
  <c r="AJ34" i="2"/>
  <c r="Z35" i="2"/>
  <c r="K35" i="2"/>
  <c r="G35" i="2"/>
  <c r="BA36" i="2"/>
  <c r="BB35" i="2"/>
  <c r="AN36" i="2"/>
  <c r="AD35" i="2"/>
  <c r="BI34" i="2"/>
  <c r="T36" i="2"/>
  <c r="N36" i="2"/>
  <c r="P35" i="2"/>
  <c r="BQ22" i="2"/>
  <c r="BQ34" i="2" s="1"/>
  <c r="B36" i="2"/>
  <c r="E35" i="2"/>
  <c r="Y36" i="2"/>
  <c r="N56" i="2"/>
  <c r="B56" i="2"/>
  <c r="BQ49" i="1"/>
  <c r="G55" i="1"/>
  <c r="Z55" i="1"/>
  <c r="BQ46" i="1"/>
  <c r="BB55" i="1"/>
  <c r="BQ47" i="1"/>
  <c r="BQ53" i="1"/>
  <c r="E55" i="1"/>
  <c r="Y55" i="1"/>
  <c r="BP54" i="1"/>
  <c r="AN56" i="1"/>
  <c r="B55" i="1"/>
  <c r="AB55" i="1"/>
  <c r="BQ48" i="1"/>
  <c r="AK56" i="1"/>
  <c r="BA56" i="1"/>
  <c r="BQ52" i="1"/>
  <c r="AT56" i="1"/>
  <c r="BA36" i="1"/>
  <c r="BQ44" i="1"/>
  <c r="T56" i="1"/>
  <c r="BQ43" i="1"/>
  <c r="BQ50" i="1"/>
  <c r="BJ55" i="1"/>
  <c r="BI54" i="1"/>
  <c r="P55" i="1"/>
  <c r="AD55" i="1"/>
  <c r="AJ54" i="1"/>
  <c r="K55" i="1"/>
  <c r="AS54" i="1"/>
  <c r="N55" i="1"/>
  <c r="BQ42" i="1"/>
  <c r="AZ54" i="1"/>
  <c r="B56" i="1"/>
  <c r="N56" i="1"/>
  <c r="Y56" i="1"/>
  <c r="AD35" i="1"/>
  <c r="AN36" i="1"/>
  <c r="BB35" i="1"/>
  <c r="AK36" i="1"/>
  <c r="AB35" i="1"/>
  <c r="G35" i="1"/>
  <c r="B35" i="1"/>
  <c r="E35" i="1"/>
  <c r="BQ33" i="1"/>
  <c r="BQ32" i="1"/>
  <c r="BQ30" i="1"/>
  <c r="BQ29" i="1"/>
  <c r="J35" i="1"/>
  <c r="P35" i="1"/>
  <c r="AT36" i="1"/>
  <c r="BJ35" i="1"/>
  <c r="AS34" i="1"/>
  <c r="BQ31" i="1"/>
  <c r="K35" i="1"/>
  <c r="Y35" i="1"/>
  <c r="BQ26" i="1"/>
  <c r="AZ34" i="1"/>
  <c r="T36" i="1"/>
  <c r="AJ28" i="1"/>
  <c r="AJ34" i="1" s="1"/>
  <c r="AA34" i="1"/>
  <c r="Z35" i="1" s="1"/>
  <c r="BI34" i="1"/>
  <c r="S25" i="1"/>
  <c r="N3" i="1"/>
  <c r="BP34" i="1"/>
  <c r="BQ28" i="1"/>
  <c r="B36" i="1"/>
  <c r="BQ27" i="1"/>
  <c r="BQ5" i="1"/>
  <c r="BR24" i="1" l="1"/>
  <c r="BR25" i="1" s="1"/>
  <c r="BR26" i="1"/>
  <c r="BR27" i="1" s="1"/>
  <c r="BR28" i="1" s="1"/>
  <c r="BR29" i="1" s="1"/>
  <c r="BR30" i="1" s="1"/>
  <c r="BR31" i="1" s="1"/>
  <c r="BR32" i="1" s="1"/>
  <c r="BR33" i="1" s="1"/>
  <c r="BR34" i="1" s="1"/>
  <c r="BQ93" i="1"/>
  <c r="BQ73" i="1"/>
  <c r="BB55" i="2"/>
  <c r="BQ74" i="2"/>
  <c r="BB75" i="2"/>
  <c r="BQ42" i="2"/>
  <c r="BQ54" i="2"/>
  <c r="BR22" i="2"/>
  <c r="BR23" i="2" s="1"/>
  <c r="BR24" i="2" s="1"/>
  <c r="BR25" i="2" s="1"/>
  <c r="BR26" i="2" s="1"/>
  <c r="BR27" i="2" s="1"/>
  <c r="BR28" i="2" s="1"/>
  <c r="BR29" i="2" s="1"/>
  <c r="BR30" i="2" s="1"/>
  <c r="BR31" i="2" s="1"/>
  <c r="BR32" i="2" s="1"/>
  <c r="BR33" i="2" s="1"/>
  <c r="BR34" i="2" s="1"/>
  <c r="BR43" i="2" s="1"/>
  <c r="BR44" i="2" s="1"/>
  <c r="BR45" i="2" s="1"/>
  <c r="BR46" i="2" s="1"/>
  <c r="BR47" i="2" s="1"/>
  <c r="BR48" i="2" s="1"/>
  <c r="BR49" i="2" s="1"/>
  <c r="BR50" i="2" s="1"/>
  <c r="BR51" i="2" s="1"/>
  <c r="BR52" i="2" s="1"/>
  <c r="BR53" i="2" s="1"/>
  <c r="BR54" i="2" s="1"/>
  <c r="BR63" i="2" s="1"/>
  <c r="BR64" i="2" s="1"/>
  <c r="BR65" i="2" s="1"/>
  <c r="BR66" i="2" s="1"/>
  <c r="BR67" i="2" s="1"/>
  <c r="BR68" i="2" s="1"/>
  <c r="BR69" i="2" s="1"/>
  <c r="BR70" i="2" s="1"/>
  <c r="BR71" i="2" s="1"/>
  <c r="BR72" i="2" s="1"/>
  <c r="BR73" i="2" s="1"/>
  <c r="BR74" i="2" s="1"/>
  <c r="BQ54" i="1"/>
  <c r="Y36" i="1"/>
  <c r="BQ34" i="1"/>
  <c r="N36" i="1"/>
  <c r="N35" i="1"/>
  <c r="AT3" i="1"/>
  <c r="BS34" i="1" l="1"/>
  <c r="BR42" i="1"/>
  <c r="BR43" i="1" s="1"/>
  <c r="BR44" i="1" s="1"/>
  <c r="BR45" i="1" s="1"/>
  <c r="BR46" i="1" s="1"/>
  <c r="BR47" i="1" s="1"/>
  <c r="BR48" i="1" s="1"/>
  <c r="BR49" i="1" s="1"/>
  <c r="BR50" i="1" s="1"/>
  <c r="BR51" i="1" s="1"/>
  <c r="BR52" i="1" s="1"/>
  <c r="BR53" i="1" s="1"/>
  <c r="BR61" i="1" l="1"/>
  <c r="BR62" i="1" s="1"/>
  <c r="BR63" i="1" s="1"/>
  <c r="BR64" i="1" s="1"/>
  <c r="BR65" i="1" s="1"/>
  <c r="BR66" i="1" s="1"/>
  <c r="BR67" i="1" s="1"/>
  <c r="BR68" i="1" s="1"/>
  <c r="BR69" i="1" s="1"/>
  <c r="BR70" i="1" s="1"/>
  <c r="BR71" i="1" s="1"/>
  <c r="BR72" i="1" s="1"/>
  <c r="BR73" i="1" s="1"/>
  <c r="BR81" i="1" s="1"/>
  <c r="BR82" i="1" s="1"/>
  <c r="BR83" i="1" s="1"/>
  <c r="BR84" i="1" s="1"/>
  <c r="BR85" i="1" s="1"/>
  <c r="BR86" i="1" s="1"/>
  <c r="BR87" i="1" s="1"/>
  <c r="BR88" i="1" s="1"/>
  <c r="BR89" i="1" s="1"/>
  <c r="BR90" i="1" s="1"/>
  <c r="BR91" i="1" s="1"/>
  <c r="BR92" i="1" s="1"/>
  <c r="BR93" i="1" s="1"/>
  <c r="BR54" i="1"/>
</calcChain>
</file>

<file path=xl/sharedStrings.xml><?xml version="1.0" encoding="utf-8"?>
<sst xmlns="http://schemas.openxmlformats.org/spreadsheetml/2006/main" count="597" uniqueCount="95">
  <si>
    <t>YTD</t>
  </si>
  <si>
    <t>December</t>
    <phoneticPr fontId="0" type="noConversion"/>
  </si>
  <si>
    <t>November</t>
    <phoneticPr fontId="0" type="noConversion"/>
  </si>
  <si>
    <t>October</t>
    <phoneticPr fontId="0" type="noConversion"/>
  </si>
  <si>
    <t>September</t>
    <phoneticPr fontId="0" type="noConversion"/>
  </si>
  <si>
    <t>July</t>
    <phoneticPr fontId="0" type="noConversion"/>
  </si>
  <si>
    <t>June</t>
    <phoneticPr fontId="0" type="noConversion"/>
  </si>
  <si>
    <t>April</t>
    <phoneticPr fontId="0" type="noConversion"/>
  </si>
  <si>
    <t>March</t>
    <phoneticPr fontId="0" type="noConversion"/>
  </si>
  <si>
    <t>February</t>
    <phoneticPr fontId="0" type="noConversion"/>
  </si>
  <si>
    <t>Notes:</t>
  </si>
  <si>
    <t>Bank</t>
  </si>
  <si>
    <t>Left</t>
  </si>
  <si>
    <t>Total IN</t>
  </si>
  <si>
    <t>Alt. Income</t>
  </si>
  <si>
    <t>Mo. OUT</t>
  </si>
  <si>
    <t>Business</t>
  </si>
  <si>
    <t>House Reno</t>
  </si>
  <si>
    <t>Trip Fund</t>
  </si>
  <si>
    <t>Emergency</t>
  </si>
  <si>
    <t>Audible</t>
  </si>
  <si>
    <t>Netflix</t>
  </si>
  <si>
    <t>Daycare</t>
  </si>
  <si>
    <t>Taxes</t>
  </si>
  <si>
    <t>Shop (Gifts)</t>
  </si>
  <si>
    <t>Travel</t>
  </si>
  <si>
    <t>Entertainment</t>
  </si>
  <si>
    <t>Restaurants</t>
  </si>
  <si>
    <t>Personal</t>
  </si>
  <si>
    <t>Health</t>
  </si>
  <si>
    <t>Mait.</t>
  </si>
  <si>
    <t>Oil</t>
  </si>
  <si>
    <t>Tabs</t>
  </si>
  <si>
    <t>Auto</t>
  </si>
  <si>
    <t>Home</t>
  </si>
  <si>
    <t>Gas</t>
  </si>
  <si>
    <t>Improvement</t>
  </si>
  <si>
    <t>Groceries</t>
  </si>
  <si>
    <t>Plants</t>
  </si>
  <si>
    <t>Lawn</t>
  </si>
  <si>
    <t>Alarm</t>
  </si>
  <si>
    <t>&lt;- Extra</t>
  </si>
  <si>
    <t>Other</t>
  </si>
  <si>
    <t>Cell Phones</t>
  </si>
  <si>
    <t>Insurance</t>
  </si>
  <si>
    <t>Cars</t>
  </si>
  <si>
    <t>Art Van</t>
    <phoneticPr fontId="0" type="noConversion"/>
  </si>
  <si>
    <t>Consumers</t>
    <phoneticPr fontId="0" type="noConversion"/>
  </si>
  <si>
    <t>August</t>
  </si>
  <si>
    <t>May</t>
    <phoneticPr fontId="0" type="noConversion"/>
  </si>
  <si>
    <t>January</t>
    <phoneticPr fontId="0" type="noConversion"/>
  </si>
  <si>
    <t>Remaining</t>
    <phoneticPr fontId="0" type="noConversion"/>
  </si>
  <si>
    <t>OUT</t>
    <phoneticPr fontId="0" type="noConversion"/>
  </si>
  <si>
    <t>Auto</t>
    <phoneticPr fontId="0" type="noConversion"/>
  </si>
  <si>
    <t>Sched.</t>
    <phoneticPr fontId="0" type="noConversion"/>
  </si>
  <si>
    <t>Payments</t>
    <phoneticPr fontId="0" type="noConversion"/>
  </si>
  <si>
    <t>$2400/yr</t>
  </si>
  <si>
    <t>OWED</t>
    <phoneticPr fontId="0" type="noConversion"/>
  </si>
  <si>
    <t>Best Buy</t>
    <phoneticPr fontId="0" type="noConversion"/>
  </si>
  <si>
    <t>Verizon</t>
    <phoneticPr fontId="0" type="noConversion"/>
  </si>
  <si>
    <t>Lincoln MKS</t>
  </si>
  <si>
    <t>ATT</t>
    <phoneticPr fontId="0" type="noConversion"/>
  </si>
  <si>
    <t>Home Mortgage/Taxes</t>
  </si>
  <si>
    <t>January</t>
  </si>
  <si>
    <t>May</t>
  </si>
  <si>
    <t>Google</t>
  </si>
  <si>
    <t>Amazon</t>
  </si>
  <si>
    <t>Utilities</t>
  </si>
  <si>
    <t>Internet</t>
  </si>
  <si>
    <t>Big Projects</t>
  </si>
  <si>
    <t>Life</t>
  </si>
  <si>
    <t>Subscriptions</t>
  </si>
  <si>
    <t>Cards/Loans</t>
  </si>
  <si>
    <t>Savings</t>
  </si>
  <si>
    <t>Totals in Sections</t>
  </si>
  <si>
    <t>Total in Areas</t>
  </si>
  <si>
    <t>&lt;- Starting Amount in Bank</t>
  </si>
  <si>
    <t>Mort./Rent/Taxes</t>
  </si>
  <si>
    <t>Truck</t>
  </si>
  <si>
    <t>Hair</t>
  </si>
  <si>
    <t>Kid 1</t>
  </si>
  <si>
    <t>Kid 2</t>
  </si>
  <si>
    <t>Games</t>
  </si>
  <si>
    <t>Kid</t>
  </si>
  <si>
    <t>PTO</t>
  </si>
  <si>
    <t>Pay 1</t>
  </si>
  <si>
    <t>Pay 2</t>
  </si>
  <si>
    <t>Pay 3</t>
  </si>
  <si>
    <t>Pay 4</t>
  </si>
  <si>
    <t>Pay 5</t>
  </si>
  <si>
    <t>Pets</t>
  </si>
  <si>
    <t>V&amp;H</t>
  </si>
  <si>
    <t>&lt;- Starting Amount in Checking</t>
  </si>
  <si>
    <t>&lt;- Starting Amount in Savings</t>
  </si>
  <si>
    <t>Checking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</si>
</sst>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40" x14ac:knownFonts="1">
    <font>
      <sz val="10"/>
      <name val="Verdana"/>
    </font>
    <font>
      <sz val="10"/>
      <name val="Verdana"/>
      <family val="2"/>
    </font>
    <font>
      <u/>
      <sz val="10"/>
      <color theme="10"/>
      <name val="Verdana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0070C0"/>
      <name val="Calibri"/>
      <family val="2"/>
    </font>
    <font>
      <sz val="12"/>
      <color theme="1"/>
      <name val="Calibri"/>
      <family val="2"/>
    </font>
    <font>
      <b/>
      <i/>
      <sz val="8"/>
      <color theme="0"/>
      <name val="Calibri"/>
      <family val="2"/>
    </font>
    <font>
      <i/>
      <sz val="8"/>
      <color theme="0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b/>
      <sz val="12"/>
      <color indexed="57"/>
      <name val="Calibri"/>
      <family val="2"/>
    </font>
    <font>
      <sz val="12"/>
      <color indexed="57"/>
      <name val="Calibri"/>
      <family val="2"/>
    </font>
    <font>
      <sz val="12"/>
      <color indexed="207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b/>
      <sz val="16"/>
      <name val="Calibri"/>
      <family val="2"/>
    </font>
    <font>
      <sz val="12"/>
      <color theme="9" tint="-0.249977111117893"/>
      <name val="Calibri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</font>
    <font>
      <b/>
      <sz val="9"/>
      <color theme="0"/>
      <name val="Calibri"/>
      <family val="2"/>
    </font>
    <font>
      <b/>
      <sz val="12"/>
      <color rgb="FFC00000"/>
      <name val="Calibri"/>
      <family val="2"/>
    </font>
    <font>
      <sz val="12"/>
      <color rgb="FF00B050"/>
      <name val="Calibri"/>
      <family val="2"/>
    </font>
    <font>
      <b/>
      <sz val="12"/>
      <color rgb="FF00B050"/>
      <name val="Calibri"/>
      <family val="2"/>
    </font>
    <font>
      <sz val="12"/>
      <color rgb="FF0070C0"/>
      <name val="Calibri"/>
      <family val="2"/>
    </font>
    <font>
      <b/>
      <sz val="12"/>
      <color rgb="FFFF0000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sz val="12"/>
      <color theme="0"/>
      <name val="Calibri"/>
      <family val="2"/>
    </font>
    <font>
      <sz val="12"/>
      <color theme="5" tint="-0.249977111117893"/>
      <name val="Calibri"/>
      <family val="2"/>
    </font>
    <font>
      <sz val="8"/>
      <color theme="5" tint="-0.249977111117893"/>
      <name val="Calibri"/>
      <family val="2"/>
    </font>
    <font>
      <i/>
      <sz val="8"/>
      <name val="Calibri"/>
      <family val="2"/>
    </font>
    <font>
      <b/>
      <i/>
      <sz val="8"/>
      <name val="Calibri"/>
      <family val="2"/>
    </font>
    <font>
      <i/>
      <sz val="8"/>
      <color indexed="57"/>
      <name val="Calibri"/>
      <family val="2"/>
    </font>
    <font>
      <b/>
      <i/>
      <sz val="8"/>
      <color rgb="FFFF0000"/>
      <name val="Calibri"/>
      <family val="2"/>
    </font>
    <font>
      <sz val="8"/>
      <name val="Verdana"/>
      <family val="2"/>
    </font>
    <font>
      <i/>
      <sz val="10"/>
      <name val="Calibri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87">
    <xf numFmtId="0" fontId="0" fillId="0" borderId="0" xfId="0"/>
    <xf numFmtId="0" fontId="3" fillId="0" borderId="1" xfId="0" applyFont="1" applyBorder="1"/>
    <xf numFmtId="0" fontId="4" fillId="0" borderId="0" xfId="0" applyFont="1"/>
    <xf numFmtId="0" fontId="3" fillId="0" borderId="0" xfId="0" applyFont="1"/>
    <xf numFmtId="44" fontId="7" fillId="3" borderId="0" xfId="1" applyFont="1" applyFill="1"/>
    <xf numFmtId="4" fontId="7" fillId="0" borderId="0" xfId="0" applyNumberFormat="1" applyFont="1"/>
    <xf numFmtId="44" fontId="7" fillId="0" borderId="0" xfId="1" applyFont="1" applyFill="1"/>
    <xf numFmtId="44" fontId="8" fillId="3" borderId="0" xfId="1" applyFont="1" applyFill="1"/>
    <xf numFmtId="0" fontId="3" fillId="2" borderId="0" xfId="0" applyFont="1" applyFill="1"/>
    <xf numFmtId="44" fontId="3" fillId="0" borderId="0" xfId="0" applyNumberFormat="1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11" fillId="0" borderId="0" xfId="0" applyNumberFormat="1" applyFont="1"/>
    <xf numFmtId="4" fontId="8" fillId="0" borderId="0" xfId="0" applyNumberFormat="1" applyFont="1"/>
    <xf numFmtId="44" fontId="8" fillId="0" borderId="0" xfId="1" applyFont="1" applyFill="1"/>
    <xf numFmtId="164" fontId="11" fillId="2" borderId="0" xfId="0" applyNumberFormat="1" applyFont="1" applyFill="1"/>
    <xf numFmtId="164" fontId="4" fillId="0" borderId="0" xfId="0" applyNumberFormat="1" applyFont="1"/>
    <xf numFmtId="0" fontId="12" fillId="0" borderId="0" xfId="0" applyFont="1"/>
    <xf numFmtId="164" fontId="13" fillId="0" borderId="0" xfId="0" applyNumberFormat="1" applyFont="1"/>
    <xf numFmtId="164" fontId="14" fillId="0" borderId="0" xfId="0" applyNumberFormat="1" applyFont="1"/>
    <xf numFmtId="164" fontId="3" fillId="2" borderId="0" xfId="0" applyNumberFormat="1" applyFont="1" applyFill="1"/>
    <xf numFmtId="0" fontId="15" fillId="0" borderId="0" xfId="0" applyFont="1" applyAlignment="1">
      <alignment horizontal="right"/>
    </xf>
    <xf numFmtId="44" fontId="8" fillId="3" borderId="0" xfId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4" fontId="8" fillId="0" borderId="0" xfId="1" applyFont="1" applyFill="1" applyAlignment="1">
      <alignment horizontal="right"/>
    </xf>
    <xf numFmtId="0" fontId="16" fillId="0" borderId="0" xfId="0" applyFont="1" applyAlignment="1">
      <alignment horizontal="right"/>
    </xf>
    <xf numFmtId="44" fontId="16" fillId="0" borderId="0" xfId="0" applyNumberFormat="1" applyFont="1" applyAlignment="1">
      <alignment horizontal="right"/>
    </xf>
    <xf numFmtId="0" fontId="4" fillId="9" borderId="1" xfId="0" applyFont="1" applyFill="1" applyBorder="1"/>
    <xf numFmtId="0" fontId="3" fillId="9" borderId="1" xfId="0" applyFont="1" applyFill="1" applyBorder="1"/>
    <xf numFmtId="0" fontId="3" fillId="0" borderId="11" xfId="0" applyFont="1" applyBorder="1"/>
    <xf numFmtId="44" fontId="8" fillId="3" borderId="1" xfId="1" applyFont="1" applyFill="1" applyBorder="1"/>
    <xf numFmtId="0" fontId="6" fillId="9" borderId="1" xfId="0" applyFont="1" applyFill="1" applyBorder="1"/>
    <xf numFmtId="4" fontId="8" fillId="0" borderId="1" xfId="0" applyNumberFormat="1" applyFont="1" applyBorder="1"/>
    <xf numFmtId="44" fontId="8" fillId="0" borderId="1" xfId="1" applyFont="1" applyFill="1" applyBorder="1"/>
    <xf numFmtId="0" fontId="3" fillId="2" borderId="11" xfId="0" applyFont="1" applyFill="1" applyBorder="1"/>
    <xf numFmtId="0" fontId="10" fillId="0" borderId="38" xfId="0" applyFont="1" applyBorder="1"/>
    <xf numFmtId="0" fontId="13" fillId="0" borderId="13" xfId="0" applyFont="1" applyBorder="1"/>
    <xf numFmtId="0" fontId="12" fillId="0" borderId="13" xfId="0" applyFont="1" applyBorder="1"/>
    <xf numFmtId="44" fontId="3" fillId="10" borderId="36" xfId="0" applyNumberFormat="1" applyFont="1" applyFill="1" applyBorder="1"/>
    <xf numFmtId="44" fontId="3" fillId="10" borderId="0" xfId="0" applyNumberFormat="1" applyFont="1" applyFill="1"/>
    <xf numFmtId="0" fontId="4" fillId="0" borderId="1" xfId="0" applyFont="1" applyBorder="1"/>
    <xf numFmtId="0" fontId="3" fillId="0" borderId="7" xfId="0" applyFont="1" applyBorder="1"/>
    <xf numFmtId="0" fontId="3" fillId="2" borderId="7" xfId="0" applyFont="1" applyFill="1" applyBorder="1"/>
    <xf numFmtId="0" fontId="10" fillId="0" borderId="18" xfId="0" applyFont="1" applyBorder="1"/>
    <xf numFmtId="0" fontId="13" fillId="0" borderId="8" xfId="0" applyFont="1" applyBorder="1"/>
    <xf numFmtId="0" fontId="12" fillId="0" borderId="8" xfId="0" applyFont="1" applyBorder="1"/>
    <xf numFmtId="44" fontId="3" fillId="10" borderId="17" xfId="0" applyNumberFormat="1" applyFont="1" applyFill="1" applyBorder="1"/>
    <xf numFmtId="0" fontId="3" fillId="0" borderId="42" xfId="0" applyFont="1" applyBorder="1"/>
    <xf numFmtId="0" fontId="3" fillId="2" borderId="42" xfId="0" applyFont="1" applyFill="1" applyBorder="1"/>
    <xf numFmtId="0" fontId="10" fillId="0" borderId="24" xfId="0" applyFont="1" applyBorder="1"/>
    <xf numFmtId="0" fontId="13" fillId="0" borderId="44" xfId="0" applyFont="1" applyBorder="1"/>
    <xf numFmtId="0" fontId="12" fillId="0" borderId="44" xfId="0" applyFont="1" applyBorder="1"/>
    <xf numFmtId="44" fontId="3" fillId="10" borderId="22" xfId="0" applyNumberFormat="1" applyFont="1" applyFill="1" applyBorder="1"/>
    <xf numFmtId="44" fontId="8" fillId="3" borderId="0" xfId="1" applyFont="1" applyFill="1" applyBorder="1"/>
    <xf numFmtId="44" fontId="8" fillId="0" borderId="0" xfId="1" applyFont="1" applyFill="1" applyBorder="1"/>
    <xf numFmtId="0" fontId="4" fillId="2" borderId="0" xfId="0" applyFont="1" applyFill="1"/>
    <xf numFmtId="44" fontId="8" fillId="2" borderId="0" xfId="1" applyFont="1" applyFill="1"/>
    <xf numFmtId="44" fontId="3" fillId="2" borderId="0" xfId="0" applyNumberFormat="1" applyFont="1" applyFill="1"/>
    <xf numFmtId="0" fontId="17" fillId="8" borderId="8" xfId="0" applyFont="1" applyFill="1" applyBorder="1"/>
    <xf numFmtId="44" fontId="7" fillId="2" borderId="0" xfId="1" applyFont="1" applyFill="1" applyBorder="1"/>
    <xf numFmtId="44" fontId="7" fillId="0" borderId="0" xfId="1" applyFont="1" applyFill="1" applyBorder="1"/>
    <xf numFmtId="0" fontId="17" fillId="2" borderId="0" xfId="0" applyFont="1" applyFill="1"/>
    <xf numFmtId="44" fontId="18" fillId="0" borderId="0" xfId="1" applyFont="1" applyBorder="1"/>
    <xf numFmtId="44" fontId="17" fillId="2" borderId="0" xfId="0" applyNumberFormat="1" applyFont="1" applyFill="1"/>
    <xf numFmtId="0" fontId="4" fillId="8" borderId="8" xfId="0" applyFont="1" applyFill="1" applyBorder="1" applyAlignment="1">
      <alignment horizontal="center"/>
    </xf>
    <xf numFmtId="0" fontId="4" fillId="8" borderId="38" xfId="0" applyFont="1" applyFill="1" applyBorder="1" applyAlignment="1">
      <alignment horizontal="center"/>
    </xf>
    <xf numFmtId="0" fontId="4" fillId="8" borderId="37" xfId="0" applyFont="1" applyFill="1" applyBorder="1" applyAlignment="1">
      <alignment horizontal="center"/>
    </xf>
    <xf numFmtId="0" fontId="4" fillId="8" borderId="3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44" fontId="7" fillId="2" borderId="0" xfId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9" fillId="8" borderId="38" xfId="0" applyFont="1" applyFill="1" applyBorder="1" applyAlignment="1">
      <alignment horizontal="center"/>
    </xf>
    <xf numFmtId="0" fontId="19" fillId="8" borderId="37" xfId="0" applyFont="1" applyFill="1" applyBorder="1" applyAlignment="1">
      <alignment horizontal="center"/>
    </xf>
    <xf numFmtId="0" fontId="19" fillId="8" borderId="36" xfId="0" applyFont="1" applyFill="1" applyBorder="1" applyAlignment="1">
      <alignment horizontal="center"/>
    </xf>
    <xf numFmtId="44" fontId="4" fillId="8" borderId="1" xfId="0" applyNumberFormat="1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3" fillId="8" borderId="0" xfId="0" applyFont="1" applyFill="1"/>
    <xf numFmtId="0" fontId="4" fillId="6" borderId="1" xfId="0" applyFont="1" applyFill="1" applyBorder="1" applyAlignment="1">
      <alignment horizontal="center"/>
    </xf>
    <xf numFmtId="0" fontId="22" fillId="6" borderId="18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6" borderId="17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44" fontId="7" fillId="6" borderId="0" xfId="1" applyFont="1" applyFill="1" applyBorder="1" applyAlignment="1">
      <alignment horizontal="center"/>
    </xf>
    <xf numFmtId="4" fontId="7" fillId="6" borderId="18" xfId="0" applyNumberFormat="1" applyFont="1" applyFill="1" applyBorder="1" applyAlignment="1">
      <alignment horizontal="center"/>
    </xf>
    <xf numFmtId="44" fontId="7" fillId="0" borderId="0" xfId="1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  <xf numFmtId="44" fontId="7" fillId="6" borderId="11" xfId="1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44" fontId="8" fillId="6" borderId="11" xfId="1" applyFont="1" applyFill="1" applyBorder="1" applyAlignment="1">
      <alignment horizontal="center"/>
    </xf>
    <xf numFmtId="44" fontId="4" fillId="6" borderId="1" xfId="0" applyNumberFormat="1" applyFont="1" applyFill="1" applyBorder="1" applyAlignment="1">
      <alignment horizontal="center"/>
    </xf>
    <xf numFmtId="4" fontId="9" fillId="0" borderId="0" xfId="0" applyNumberFormat="1" applyFont="1" applyAlignment="1">
      <alignment horizontal="left"/>
    </xf>
    <xf numFmtId="0" fontId="3" fillId="6" borderId="0" xfId="0" applyFont="1" applyFill="1"/>
    <xf numFmtId="44" fontId="8" fillId="3" borderId="7" xfId="1" applyFont="1" applyFill="1" applyBorder="1"/>
    <xf numFmtId="164" fontId="23" fillId="0" borderId="8" xfId="0" applyNumberFormat="1" applyFont="1" applyBorder="1"/>
    <xf numFmtId="44" fontId="3" fillId="4" borderId="1" xfId="0" applyNumberFormat="1" applyFont="1" applyFill="1" applyBorder="1"/>
    <xf numFmtId="44" fontId="3" fillId="0" borderId="1" xfId="0" applyNumberFormat="1" applyFont="1" applyBorder="1"/>
    <xf numFmtId="44" fontId="8" fillId="3" borderId="33" xfId="1" applyFont="1" applyFill="1" applyBorder="1"/>
    <xf numFmtId="0" fontId="3" fillId="2" borderId="27" xfId="0" applyFont="1" applyFill="1" applyBorder="1"/>
    <xf numFmtId="164" fontId="23" fillId="0" borderId="32" xfId="0" applyNumberFormat="1" applyFont="1" applyBorder="1"/>
    <xf numFmtId="44" fontId="3" fillId="0" borderId="28" xfId="0" applyNumberFormat="1" applyFont="1" applyBorder="1"/>
    <xf numFmtId="0" fontId="9" fillId="0" borderId="27" xfId="0" applyFont="1" applyBorder="1"/>
    <xf numFmtId="0" fontId="6" fillId="0" borderId="27" xfId="0" applyFont="1" applyBorder="1"/>
    <xf numFmtId="0" fontId="3" fillId="0" borderId="27" xfId="0" applyFont="1" applyBorder="1"/>
    <xf numFmtId="44" fontId="23" fillId="5" borderId="26" xfId="1" applyFont="1" applyFill="1" applyBorder="1"/>
    <xf numFmtId="44" fontId="23" fillId="5" borderId="9" xfId="1" applyFont="1" applyFill="1" applyBorder="1"/>
    <xf numFmtId="44" fontId="23" fillId="5" borderId="25" xfId="1" applyFont="1" applyFill="1" applyBorder="1"/>
    <xf numFmtId="44" fontId="23" fillId="5" borderId="11" xfId="1" applyFont="1" applyFill="1" applyBorder="1"/>
    <xf numFmtId="44" fontId="8" fillId="2" borderId="0" xfId="1" applyFont="1" applyFill="1" applyBorder="1"/>
    <xf numFmtId="44" fontId="23" fillId="5" borderId="10" xfId="1" applyFont="1" applyFill="1" applyBorder="1"/>
    <xf numFmtId="44" fontId="28" fillId="6" borderId="9" xfId="0" applyNumberFormat="1" applyFont="1" applyFill="1" applyBorder="1"/>
    <xf numFmtId="164" fontId="7" fillId="2" borderId="0" xfId="1" applyNumberFormat="1" applyFont="1" applyFill="1" applyBorder="1"/>
    <xf numFmtId="164" fontId="7" fillId="0" borderId="0" xfId="1" applyNumberFormat="1" applyFont="1" applyFill="1" applyBorder="1"/>
    <xf numFmtId="0" fontId="20" fillId="0" borderId="0" xfId="0" applyFont="1"/>
    <xf numFmtId="0" fontId="21" fillId="0" borderId="0" xfId="0" applyFont="1"/>
    <xf numFmtId="44" fontId="30" fillId="2" borderId="0" xfId="1" applyFont="1" applyFill="1" applyBorder="1"/>
    <xf numFmtId="44" fontId="30" fillId="0" borderId="0" xfId="1" applyFont="1" applyFill="1" applyBorder="1"/>
    <xf numFmtId="164" fontId="23" fillId="4" borderId="8" xfId="0" applyNumberFormat="1" applyFont="1" applyFill="1" applyBorder="1"/>
    <xf numFmtId="0" fontId="17" fillId="7" borderId="8" xfId="0" applyFont="1" applyFill="1" applyBorder="1"/>
    <xf numFmtId="0" fontId="4" fillId="7" borderId="8" xfId="0" applyFont="1" applyFill="1" applyBorder="1" applyAlignment="1">
      <alignment horizontal="center"/>
    </xf>
    <xf numFmtId="0" fontId="4" fillId="7" borderId="38" xfId="0" applyFont="1" applyFill="1" applyBorder="1" applyAlignment="1">
      <alignment horizontal="center"/>
    </xf>
    <xf numFmtId="0" fontId="4" fillId="7" borderId="37" xfId="0" applyFont="1" applyFill="1" applyBorder="1" applyAlignment="1">
      <alignment horizontal="center"/>
    </xf>
    <xf numFmtId="0" fontId="4" fillId="7" borderId="36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9" fillId="7" borderId="38" xfId="0" applyFont="1" applyFill="1" applyBorder="1" applyAlignment="1">
      <alignment horizontal="center"/>
    </xf>
    <xf numFmtId="0" fontId="19" fillId="7" borderId="37" xfId="0" applyFont="1" applyFill="1" applyBorder="1" applyAlignment="1">
      <alignment horizontal="center"/>
    </xf>
    <xf numFmtId="0" fontId="19" fillId="7" borderId="36" xfId="0" applyFont="1" applyFill="1" applyBorder="1" applyAlignment="1">
      <alignment horizontal="center"/>
    </xf>
    <xf numFmtId="44" fontId="4" fillId="7" borderId="1" xfId="0" applyNumberFormat="1" applyFont="1" applyFill="1" applyBorder="1" applyAlignment="1">
      <alignment horizontal="center"/>
    </xf>
    <xf numFmtId="2" fontId="31" fillId="0" borderId="18" xfId="0" applyNumberFormat="1" applyFont="1" applyBorder="1" applyAlignment="1">
      <alignment horizontal="center"/>
    </xf>
    <xf numFmtId="2" fontId="31" fillId="4" borderId="18" xfId="0" applyNumberFormat="1" applyFont="1" applyFill="1" applyBorder="1" applyAlignment="1">
      <alignment horizontal="center"/>
    </xf>
    <xf numFmtId="2" fontId="31" fillId="0" borderId="17" xfId="0" applyNumberFormat="1" applyFont="1" applyBorder="1" applyAlignment="1">
      <alignment horizontal="center"/>
    </xf>
    <xf numFmtId="2" fontId="31" fillId="4" borderId="17" xfId="0" applyNumberFormat="1" applyFont="1" applyFill="1" applyBorder="1" applyAlignment="1">
      <alignment horizontal="center"/>
    </xf>
    <xf numFmtId="44" fontId="23" fillId="5" borderId="43" xfId="1" applyFont="1" applyFill="1" applyBorder="1"/>
    <xf numFmtId="2" fontId="31" fillId="4" borderId="18" xfId="0" applyNumberFormat="1" applyFont="1" applyFill="1" applyBorder="1"/>
    <xf numFmtId="2" fontId="31" fillId="4" borderId="1" xfId="0" applyNumberFormat="1" applyFont="1" applyFill="1" applyBorder="1"/>
    <xf numFmtId="2" fontId="32" fillId="4" borderId="1" xfId="0" applyNumberFormat="1" applyFont="1" applyFill="1" applyBorder="1" applyAlignment="1">
      <alignment horizontal="center"/>
    </xf>
    <xf numFmtId="2" fontId="31" fillId="4" borderId="1" xfId="0" applyNumberFormat="1" applyFont="1" applyFill="1" applyBorder="1" applyAlignment="1">
      <alignment horizontal="right"/>
    </xf>
    <xf numFmtId="0" fontId="32" fillId="4" borderId="18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2" fontId="32" fillId="4" borderId="17" xfId="0" applyNumberFormat="1" applyFont="1" applyFill="1" applyBorder="1" applyAlignment="1">
      <alignment horizontal="center"/>
    </xf>
    <xf numFmtId="2" fontId="31" fillId="4" borderId="17" xfId="0" applyNumberFormat="1" applyFont="1" applyFill="1" applyBorder="1" applyAlignment="1">
      <alignment horizontal="right"/>
    </xf>
    <xf numFmtId="0" fontId="32" fillId="4" borderId="17" xfId="2" applyFont="1" applyFill="1" applyBorder="1" applyAlignment="1">
      <alignment horizontal="center"/>
    </xf>
    <xf numFmtId="2" fontId="31" fillId="0" borderId="18" xfId="0" applyNumberFormat="1" applyFont="1" applyBorder="1"/>
    <xf numFmtId="2" fontId="32" fillId="0" borderId="1" xfId="0" applyNumberFormat="1" applyFont="1" applyBorder="1" applyAlignment="1">
      <alignment horizontal="center"/>
    </xf>
    <xf numFmtId="2" fontId="31" fillId="0" borderId="1" xfId="0" applyNumberFormat="1" applyFont="1" applyBorder="1"/>
    <xf numFmtId="0" fontId="32" fillId="0" borderId="18" xfId="0" applyFont="1" applyBorder="1" applyAlignment="1">
      <alignment horizontal="center"/>
    </xf>
    <xf numFmtId="2" fontId="32" fillId="0" borderId="17" xfId="0" applyNumberFormat="1" applyFont="1" applyBorder="1" applyAlignment="1">
      <alignment horizontal="center"/>
    </xf>
    <xf numFmtId="2" fontId="31" fillId="0" borderId="17" xfId="0" applyNumberFormat="1" applyFont="1" applyBorder="1"/>
    <xf numFmtId="0" fontId="32" fillId="0" borderId="17" xfId="0" applyFont="1" applyBorder="1" applyAlignment="1">
      <alignment horizontal="center"/>
    </xf>
    <xf numFmtId="2" fontId="31" fillId="4" borderId="1" xfId="0" applyNumberFormat="1" applyFont="1" applyFill="1" applyBorder="1" applyAlignment="1">
      <alignment horizontal="center"/>
    </xf>
    <xf numFmtId="2" fontId="31" fillId="4" borderId="17" xfId="0" applyNumberFormat="1" applyFont="1" applyFill="1" applyBorder="1"/>
    <xf numFmtId="0" fontId="32" fillId="4" borderId="17" xfId="0" applyFont="1" applyFill="1" applyBorder="1" applyAlignment="1">
      <alignment horizontal="center"/>
    </xf>
    <xf numFmtId="2" fontId="31" fillId="0" borderId="1" xfId="0" applyNumberFormat="1" applyFont="1" applyBorder="1" applyAlignment="1">
      <alignment horizontal="right"/>
    </xf>
    <xf numFmtId="2" fontId="32" fillId="4" borderId="18" xfId="0" applyNumberFormat="1" applyFont="1" applyFill="1" applyBorder="1" applyAlignment="1">
      <alignment horizontal="center"/>
    </xf>
    <xf numFmtId="2" fontId="32" fillId="0" borderId="18" xfId="0" applyNumberFormat="1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2" fontId="32" fillId="2" borderId="17" xfId="0" applyNumberFormat="1" applyFont="1" applyFill="1" applyBorder="1" applyAlignment="1">
      <alignment horizontal="center"/>
    </xf>
    <xf numFmtId="2" fontId="31" fillId="0" borderId="31" xfId="0" applyNumberFormat="1" applyFont="1" applyBorder="1"/>
    <xf numFmtId="2" fontId="31" fillId="0" borderId="28" xfId="0" applyNumberFormat="1" applyFont="1" applyBorder="1"/>
    <xf numFmtId="2" fontId="31" fillId="0" borderId="28" xfId="0" applyNumberFormat="1" applyFont="1" applyBorder="1" applyAlignment="1">
      <alignment horizontal="right"/>
    </xf>
    <xf numFmtId="0" fontId="32" fillId="0" borderId="31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2" fontId="32" fillId="0" borderId="30" xfId="0" applyNumberFormat="1" applyFont="1" applyBorder="1" applyAlignment="1">
      <alignment horizontal="center"/>
    </xf>
    <xf numFmtId="2" fontId="31" fillId="0" borderId="30" xfId="0" applyNumberFormat="1" applyFont="1" applyBorder="1"/>
    <xf numFmtId="2" fontId="31" fillId="4" borderId="18" xfId="0" applyNumberFormat="1" applyFont="1" applyFill="1" applyBorder="1" applyAlignment="1">
      <alignment horizontal="right"/>
    </xf>
    <xf numFmtId="2" fontId="31" fillId="0" borderId="18" xfId="0" applyNumberFormat="1" applyFont="1" applyBorder="1" applyAlignment="1">
      <alignment horizontal="right"/>
    </xf>
    <xf numFmtId="0" fontId="32" fillId="0" borderId="6" xfId="0" applyFont="1" applyBorder="1" applyAlignment="1">
      <alignment horizontal="center"/>
    </xf>
    <xf numFmtId="2" fontId="31" fillId="0" borderId="31" xfId="0" applyNumberFormat="1" applyFont="1" applyBorder="1" applyAlignment="1">
      <alignment horizontal="right"/>
    </xf>
    <xf numFmtId="0" fontId="32" fillId="0" borderId="30" xfId="0" applyFont="1" applyBorder="1" applyAlignment="1">
      <alignment horizontal="center"/>
    </xf>
    <xf numFmtId="4" fontId="32" fillId="4" borderId="18" xfId="0" applyNumberFormat="1" applyFont="1" applyFill="1" applyBorder="1" applyAlignment="1">
      <alignment horizontal="center"/>
    </xf>
    <xf numFmtId="0" fontId="31" fillId="4" borderId="18" xfId="0" applyFont="1" applyFill="1" applyBorder="1" applyAlignment="1">
      <alignment horizontal="right"/>
    </xf>
    <xf numFmtId="0" fontId="31" fillId="4" borderId="17" xfId="0" applyFont="1" applyFill="1" applyBorder="1" applyAlignment="1">
      <alignment horizontal="right"/>
    </xf>
    <xf numFmtId="4" fontId="32" fillId="0" borderId="18" xfId="0" applyNumberFormat="1" applyFont="1" applyBorder="1" applyAlignment="1">
      <alignment horizontal="center"/>
    </xf>
    <xf numFmtId="0" fontId="31" fillId="0" borderId="17" xfId="0" applyFont="1" applyBorder="1" applyAlignment="1">
      <alignment horizontal="right"/>
    </xf>
    <xf numFmtId="4" fontId="32" fillId="0" borderId="31" xfId="0" applyNumberFormat="1" applyFont="1" applyBorder="1" applyAlignment="1">
      <alignment horizontal="center"/>
    </xf>
    <xf numFmtId="0" fontId="31" fillId="0" borderId="30" xfId="0" applyFont="1" applyBorder="1" applyAlignment="1">
      <alignment horizontal="right"/>
    </xf>
    <xf numFmtId="2" fontId="31" fillId="0" borderId="1" xfId="0" applyNumberFormat="1" applyFont="1" applyBorder="1" applyAlignment="1">
      <alignment horizontal="center"/>
    </xf>
    <xf numFmtId="2" fontId="31" fillId="0" borderId="17" xfId="0" applyNumberFormat="1" applyFont="1" applyBorder="1" applyAlignment="1">
      <alignment horizontal="right"/>
    </xf>
    <xf numFmtId="0" fontId="31" fillId="0" borderId="40" xfId="0" applyFont="1" applyBorder="1"/>
    <xf numFmtId="0" fontId="31" fillId="4" borderId="1" xfId="0" applyFont="1" applyFill="1" applyBorder="1"/>
    <xf numFmtId="0" fontId="31" fillId="4" borderId="1" xfId="0" applyFont="1" applyFill="1" applyBorder="1" applyAlignment="1">
      <alignment horizontal="right"/>
    </xf>
    <xf numFmtId="0" fontId="31" fillId="0" borderId="1" xfId="0" applyFont="1" applyBorder="1" applyAlignment="1">
      <alignment horizontal="right"/>
    </xf>
    <xf numFmtId="0" fontId="31" fillId="0" borderId="1" xfId="0" applyFont="1" applyBorder="1"/>
    <xf numFmtId="0" fontId="31" fillId="0" borderId="6" xfId="0" applyFont="1" applyBorder="1"/>
    <xf numFmtId="0" fontId="31" fillId="0" borderId="28" xfId="0" applyFont="1" applyBorder="1"/>
    <xf numFmtId="0" fontId="31" fillId="4" borderId="18" xfId="0" applyFont="1" applyFill="1" applyBorder="1"/>
    <xf numFmtId="0" fontId="31" fillId="4" borderId="2" xfId="0" applyFont="1" applyFill="1" applyBorder="1"/>
    <xf numFmtId="0" fontId="31" fillId="4" borderId="17" xfId="0" applyFont="1" applyFill="1" applyBorder="1"/>
    <xf numFmtId="0" fontId="31" fillId="0" borderId="18" xfId="0" applyFont="1" applyBorder="1"/>
    <xf numFmtId="0" fontId="31" fillId="0" borderId="2" xfId="0" applyFont="1" applyBorder="1"/>
    <xf numFmtId="0" fontId="31" fillId="0" borderId="17" xfId="0" applyFont="1" applyBorder="1"/>
    <xf numFmtId="0" fontId="31" fillId="0" borderId="31" xfId="0" applyFont="1" applyBorder="1"/>
    <xf numFmtId="0" fontId="31" fillId="0" borderId="30" xfId="0" applyFont="1" applyBorder="1"/>
    <xf numFmtId="0" fontId="31" fillId="0" borderId="29" xfId="0" applyFont="1" applyBorder="1"/>
    <xf numFmtId="164" fontId="29" fillId="4" borderId="24" xfId="1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0" borderId="8" xfId="0" applyFont="1" applyBorder="1"/>
    <xf numFmtId="0" fontId="4" fillId="0" borderId="5" xfId="0" applyFont="1" applyBorder="1"/>
    <xf numFmtId="0" fontId="4" fillId="0" borderId="32" xfId="0" applyFont="1" applyBorder="1"/>
    <xf numFmtId="0" fontId="23" fillId="5" borderId="14" xfId="0" applyFont="1" applyFill="1" applyBorder="1" applyAlignment="1">
      <alignment horizontal="right"/>
    </xf>
    <xf numFmtId="0" fontId="4" fillId="0" borderId="12" xfId="0" applyFont="1" applyBorder="1"/>
    <xf numFmtId="0" fontId="17" fillId="4" borderId="45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2" fontId="31" fillId="4" borderId="7" xfId="0" applyNumberFormat="1" applyFont="1" applyFill="1" applyBorder="1"/>
    <xf numFmtId="2" fontId="31" fillId="0" borderId="7" xfId="0" applyNumberFormat="1" applyFont="1" applyBorder="1"/>
    <xf numFmtId="2" fontId="32" fillId="2" borderId="18" xfId="0" applyNumberFormat="1" applyFont="1" applyFill="1" applyBorder="1" applyAlignment="1">
      <alignment horizontal="center"/>
    </xf>
    <xf numFmtId="2" fontId="31" fillId="2" borderId="17" xfId="0" applyNumberFormat="1" applyFont="1" applyFill="1" applyBorder="1"/>
    <xf numFmtId="164" fontId="29" fillId="4" borderId="42" xfId="1" applyNumberFormat="1" applyFont="1" applyFill="1" applyBorder="1" applyAlignment="1">
      <alignment horizontal="center"/>
    </xf>
    <xf numFmtId="0" fontId="33" fillId="3" borderId="0" xfId="0" applyFont="1" applyFill="1" applyAlignment="1">
      <alignment horizontal="right"/>
    </xf>
    <xf numFmtId="0" fontId="34" fillId="3" borderId="0" xfId="0" applyFont="1" applyFill="1"/>
    <xf numFmtId="164" fontId="33" fillId="3" borderId="0" xfId="0" applyNumberFormat="1" applyFont="1" applyFill="1"/>
    <xf numFmtId="164" fontId="35" fillId="3" borderId="0" xfId="0" applyNumberFormat="1" applyFont="1" applyFill="1"/>
    <xf numFmtId="0" fontId="33" fillId="3" borderId="1" xfId="0" applyFont="1" applyFill="1" applyBorder="1"/>
    <xf numFmtId="0" fontId="33" fillId="3" borderId="0" xfId="0" applyFont="1" applyFill="1"/>
    <xf numFmtId="0" fontId="33" fillId="2" borderId="0" xfId="0" applyFont="1" applyFill="1"/>
    <xf numFmtId="0" fontId="34" fillId="2" borderId="0" xfId="0" applyFont="1" applyFill="1"/>
    <xf numFmtId="0" fontId="34" fillId="2" borderId="0" xfId="0" applyFont="1" applyFill="1" applyAlignment="1">
      <alignment horizontal="center"/>
    </xf>
    <xf numFmtId="164" fontId="36" fillId="0" borderId="0" xfId="0" applyNumberFormat="1" applyFont="1"/>
    <xf numFmtId="164" fontId="36" fillId="2" borderId="0" xfId="0" applyNumberFormat="1" applyFont="1" applyFill="1"/>
    <xf numFmtId="0" fontId="33" fillId="0" borderId="0" xfId="0" applyFont="1"/>
    <xf numFmtId="0" fontId="4" fillId="8" borderId="26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  <xf numFmtId="2" fontId="31" fillId="0" borderId="30" xfId="0" applyNumberFormat="1" applyFont="1" applyBorder="1" applyAlignment="1">
      <alignment horizontal="right"/>
    </xf>
    <xf numFmtId="0" fontId="34" fillId="6" borderId="11" xfId="0" applyFont="1" applyFill="1" applyBorder="1" applyAlignment="1">
      <alignment horizontal="center"/>
    </xf>
    <xf numFmtId="1" fontId="31" fillId="4" borderId="18" xfId="0" applyNumberFormat="1" applyFont="1" applyFill="1" applyBorder="1"/>
    <xf numFmtId="1" fontId="31" fillId="0" borderId="18" xfId="0" applyNumberFormat="1" applyFont="1" applyBorder="1"/>
    <xf numFmtId="1" fontId="31" fillId="0" borderId="31" xfId="0" applyNumberFormat="1" applyFont="1" applyBorder="1"/>
    <xf numFmtId="0" fontId="4" fillId="8" borderId="43" xfId="0" applyFont="1" applyFill="1" applyBorder="1" applyAlignment="1">
      <alignment horizontal="center"/>
    </xf>
    <xf numFmtId="0" fontId="22" fillId="6" borderId="41" xfId="0" applyFont="1" applyFill="1" applyBorder="1" applyAlignment="1">
      <alignment horizontal="center"/>
    </xf>
    <xf numFmtId="2" fontId="31" fillId="4" borderId="41" xfId="0" applyNumberFormat="1" applyFont="1" applyFill="1" applyBorder="1"/>
    <xf numFmtId="2" fontId="31" fillId="0" borderId="41" xfId="0" applyNumberFormat="1" applyFont="1" applyBorder="1"/>
    <xf numFmtId="44" fontId="29" fillId="4" borderId="49" xfId="1" applyFont="1" applyFill="1" applyBorder="1"/>
    <xf numFmtId="7" fontId="30" fillId="3" borderId="45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0" fontId="19" fillId="6" borderId="1" xfId="0" applyFont="1" applyFill="1" applyBorder="1" applyAlignment="1">
      <alignment horizontal="center"/>
    </xf>
    <xf numFmtId="164" fontId="25" fillId="4" borderId="1" xfId="0" applyNumberFormat="1" applyFont="1" applyFill="1" applyBorder="1"/>
    <xf numFmtId="44" fontId="26" fillId="4" borderId="1" xfId="0" applyNumberFormat="1" applyFont="1" applyFill="1" applyBorder="1"/>
    <xf numFmtId="164" fontId="25" fillId="0" borderId="1" xfId="0" applyNumberFormat="1" applyFont="1" applyBorder="1"/>
    <xf numFmtId="44" fontId="26" fillId="0" borderId="1" xfId="0" applyNumberFormat="1" applyFont="1" applyBorder="1"/>
    <xf numFmtId="0" fontId="19" fillId="8" borderId="2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8" xfId="0" applyFont="1" applyFill="1" applyBorder="1" applyAlignment="1">
      <alignment horizontal="center"/>
    </xf>
    <xf numFmtId="0" fontId="19" fillId="6" borderId="17" xfId="0" applyFont="1" applyFill="1" applyBorder="1" applyAlignment="1">
      <alignment horizontal="center"/>
    </xf>
    <xf numFmtId="164" fontId="38" fillId="4" borderId="18" xfId="0" applyNumberFormat="1" applyFont="1" applyFill="1" applyBorder="1"/>
    <xf numFmtId="164" fontId="38" fillId="4" borderId="17" xfId="0" applyNumberFormat="1" applyFont="1" applyFill="1" applyBorder="1"/>
    <xf numFmtId="164" fontId="38" fillId="4" borderId="1" xfId="0" applyNumberFormat="1" applyFont="1" applyFill="1" applyBorder="1"/>
    <xf numFmtId="164" fontId="3" fillId="4" borderId="2" xfId="0" applyNumberFormat="1" applyFont="1" applyFill="1" applyBorder="1"/>
    <xf numFmtId="164" fontId="38" fillId="0" borderId="18" xfId="0" applyNumberFormat="1" applyFont="1" applyBorder="1"/>
    <xf numFmtId="164" fontId="38" fillId="0" borderId="17" xfId="0" applyNumberFormat="1" applyFont="1" applyBorder="1"/>
    <xf numFmtId="164" fontId="38" fillId="0" borderId="1" xfId="0" applyNumberFormat="1" applyFont="1" applyBorder="1"/>
    <xf numFmtId="164" fontId="3" fillId="0" borderId="2" xfId="0" applyNumberFormat="1" applyFont="1" applyBorder="1"/>
    <xf numFmtId="164" fontId="27" fillId="0" borderId="0" xfId="0" applyNumberFormat="1" applyFont="1"/>
    <xf numFmtId="164" fontId="24" fillId="0" borderId="0" xfId="0" applyNumberFormat="1" applyFont="1"/>
    <xf numFmtId="164" fontId="25" fillId="0" borderId="0" xfId="0" applyNumberFormat="1" applyFont="1"/>
    <xf numFmtId="44" fontId="26" fillId="0" borderId="0" xfId="0" applyNumberFormat="1" applyFont="1"/>
    <xf numFmtId="164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4" fillId="5" borderId="26" xfId="0" applyNumberFormat="1" applyFont="1" applyFill="1" applyBorder="1"/>
    <xf numFmtId="164" fontId="4" fillId="5" borderId="25" xfId="0" applyNumberFormat="1" applyFont="1" applyFill="1" applyBorder="1"/>
    <xf numFmtId="164" fontId="4" fillId="5" borderId="9" xfId="0" applyNumberFormat="1" applyFont="1" applyFill="1" applyBorder="1"/>
    <xf numFmtId="164" fontId="25" fillId="5" borderId="10" xfId="0" applyNumberFormat="1" applyFont="1" applyFill="1" applyBorder="1"/>
    <xf numFmtId="164" fontId="25" fillId="5" borderId="9" xfId="0" applyNumberFormat="1" applyFont="1" applyFill="1" applyBorder="1"/>
    <xf numFmtId="44" fontId="5" fillId="5" borderId="9" xfId="0" applyNumberFormat="1" applyFont="1" applyFill="1" applyBorder="1"/>
    <xf numFmtId="2" fontId="31" fillId="2" borderId="30" xfId="0" applyNumberFormat="1" applyFont="1" applyFill="1" applyBorder="1"/>
    <xf numFmtId="2" fontId="32" fillId="0" borderId="31" xfId="0" applyNumberFormat="1" applyFont="1" applyBorder="1" applyAlignment="1">
      <alignment horizontal="center"/>
    </xf>
    <xf numFmtId="2" fontId="31" fillId="0" borderId="33" xfId="0" applyNumberFormat="1" applyFont="1" applyBorder="1"/>
    <xf numFmtId="164" fontId="38" fillId="0" borderId="31" xfId="0" applyNumberFormat="1" applyFont="1" applyBorder="1"/>
    <xf numFmtId="164" fontId="38" fillId="0" borderId="30" xfId="0" applyNumberFormat="1" applyFont="1" applyBorder="1"/>
    <xf numFmtId="164" fontId="38" fillId="0" borderId="28" xfId="0" applyNumberFormat="1" applyFont="1" applyBorder="1"/>
    <xf numFmtId="164" fontId="3" fillId="0" borderId="29" xfId="0" applyNumberFormat="1" applyFont="1" applyBorder="1"/>
    <xf numFmtId="164" fontId="25" fillId="0" borderId="28" xfId="0" applyNumberFormat="1" applyFont="1" applyBorder="1"/>
    <xf numFmtId="44" fontId="26" fillId="0" borderId="28" xfId="0" applyNumberFormat="1" applyFont="1" applyBorder="1"/>
    <xf numFmtId="0" fontId="4" fillId="7" borderId="26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4" fillId="7" borderId="43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7" fontId="29" fillId="4" borderId="4" xfId="1" applyNumberFormat="1" applyFont="1" applyFill="1" applyBorder="1" applyAlignment="1">
      <alignment horizontal="center"/>
    </xf>
    <xf numFmtId="0" fontId="31" fillId="4" borderId="18" xfId="0" applyFont="1" applyFill="1" applyBorder="1" applyAlignment="1">
      <alignment horizontal="center"/>
    </xf>
    <xf numFmtId="2" fontId="31" fillId="4" borderId="7" xfId="0" applyNumberFormat="1" applyFont="1" applyFill="1" applyBorder="1" applyAlignment="1">
      <alignment horizontal="right"/>
    </xf>
    <xf numFmtId="2" fontId="31" fillId="4" borderId="17" xfId="2" applyNumberFormat="1" applyFont="1" applyFill="1" applyBorder="1" applyAlignment="1">
      <alignment horizontal="right"/>
    </xf>
    <xf numFmtId="4" fontId="31" fillId="4" borderId="18" xfId="0" applyNumberFormat="1" applyFont="1" applyFill="1" applyBorder="1" applyAlignment="1">
      <alignment horizontal="right"/>
    </xf>
    <xf numFmtId="4" fontId="31" fillId="0" borderId="18" xfId="0" applyNumberFormat="1" applyFont="1" applyBorder="1" applyAlignment="1">
      <alignment horizontal="right"/>
    </xf>
    <xf numFmtId="4" fontId="31" fillId="0" borderId="31" xfId="0" applyNumberFormat="1" applyFont="1" applyBorder="1" applyAlignment="1">
      <alignment horizontal="right"/>
    </xf>
    <xf numFmtId="0" fontId="31" fillId="0" borderId="28" xfId="0" applyFont="1" applyBorder="1" applyAlignment="1">
      <alignment horizontal="right"/>
    </xf>
    <xf numFmtId="2" fontId="31" fillId="4" borderId="2" xfId="0" applyNumberFormat="1" applyFont="1" applyFill="1" applyBorder="1"/>
    <xf numFmtId="2" fontId="31" fillId="0" borderId="7" xfId="0" applyNumberFormat="1" applyFont="1" applyBorder="1" applyAlignment="1">
      <alignment horizontal="right"/>
    </xf>
    <xf numFmtId="2" fontId="31" fillId="0" borderId="17" xfId="2" applyNumberFormat="1" applyFont="1" applyFill="1" applyBorder="1" applyAlignment="1">
      <alignment horizontal="right"/>
    </xf>
    <xf numFmtId="0" fontId="31" fillId="0" borderId="18" xfId="0" applyFont="1" applyBorder="1" applyAlignment="1">
      <alignment horizontal="center"/>
    </xf>
    <xf numFmtId="2" fontId="31" fillId="0" borderId="2" xfId="0" applyNumberFormat="1" applyFont="1" applyBorder="1"/>
    <xf numFmtId="2" fontId="31" fillId="0" borderId="40" xfId="0" applyNumberFormat="1" applyFont="1" applyBorder="1"/>
    <xf numFmtId="2" fontId="31" fillId="0" borderId="33" xfId="0" applyNumberFormat="1" applyFont="1" applyBorder="1" applyAlignment="1">
      <alignment horizontal="right"/>
    </xf>
    <xf numFmtId="2" fontId="31" fillId="0" borderId="30" xfId="2" applyNumberFormat="1" applyFont="1" applyFill="1" applyBorder="1" applyAlignment="1">
      <alignment horizontal="right"/>
    </xf>
    <xf numFmtId="2" fontId="31" fillId="0" borderId="31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2" fontId="31" fillId="0" borderId="29" xfId="0" applyNumberFormat="1" applyFont="1" applyBorder="1"/>
    <xf numFmtId="0" fontId="17" fillId="11" borderId="8" xfId="0" applyFont="1" applyFill="1" applyBorder="1"/>
    <xf numFmtId="0" fontId="4" fillId="11" borderId="8" xfId="0" applyFont="1" applyFill="1" applyBorder="1" applyAlignment="1">
      <alignment horizontal="center"/>
    </xf>
    <xf numFmtId="0" fontId="4" fillId="11" borderId="38" xfId="0" applyFont="1" applyFill="1" applyBorder="1" applyAlignment="1">
      <alignment horizontal="center"/>
    </xf>
    <xf numFmtId="0" fontId="4" fillId="11" borderId="37" xfId="0" applyFont="1" applyFill="1" applyBorder="1" applyAlignment="1">
      <alignment horizontal="center"/>
    </xf>
    <xf numFmtId="0" fontId="4" fillId="11" borderId="36" xfId="0" applyFont="1" applyFill="1" applyBorder="1" applyAlignment="1">
      <alignment horizontal="center"/>
    </xf>
    <xf numFmtId="0" fontId="4" fillId="11" borderId="11" xfId="0" applyFont="1" applyFill="1" applyBorder="1" applyAlignment="1">
      <alignment horizontal="center"/>
    </xf>
    <xf numFmtId="0" fontId="4" fillId="11" borderId="26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"/>
    </xf>
    <xf numFmtId="0" fontId="4" fillId="11" borderId="25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11" borderId="43" xfId="0" applyFont="1" applyFill="1" applyBorder="1" applyAlignment="1">
      <alignment horizontal="center"/>
    </xf>
    <xf numFmtId="0" fontId="19" fillId="11" borderId="38" xfId="0" applyFont="1" applyFill="1" applyBorder="1" applyAlignment="1">
      <alignment horizontal="center"/>
    </xf>
    <xf numFmtId="0" fontId="19" fillId="11" borderId="37" xfId="0" applyFont="1" applyFill="1" applyBorder="1" applyAlignment="1">
      <alignment horizontal="center"/>
    </xf>
    <xf numFmtId="0" fontId="19" fillId="11" borderId="36" xfId="0" applyFont="1" applyFill="1" applyBorder="1" applyAlignment="1">
      <alignment horizontal="center"/>
    </xf>
    <xf numFmtId="0" fontId="19" fillId="11" borderId="2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44" fontId="4" fillId="11" borderId="1" xfId="0" applyNumberFormat="1" applyFont="1" applyFill="1" applyBorder="1" applyAlignment="1">
      <alignment horizontal="center"/>
    </xf>
    <xf numFmtId="0" fontId="4" fillId="8" borderId="50" xfId="0" applyFont="1" applyFill="1" applyBorder="1" applyAlignment="1">
      <alignment horizontal="center"/>
    </xf>
    <xf numFmtId="0" fontId="32" fillId="4" borderId="7" xfId="0" applyFont="1" applyFill="1" applyBorder="1" applyAlignment="1">
      <alignment horizontal="center"/>
    </xf>
    <xf numFmtId="2" fontId="32" fillId="0" borderId="7" xfId="0" applyNumberFormat="1" applyFont="1" applyBorder="1" applyAlignment="1">
      <alignment horizontal="center"/>
    </xf>
    <xf numFmtId="2" fontId="32" fillId="4" borderId="7" xfId="0" applyNumberFormat="1" applyFont="1" applyFill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0" fontId="4" fillId="7" borderId="50" xfId="0" applyFont="1" applyFill="1" applyBorder="1" applyAlignment="1">
      <alignment horizontal="center"/>
    </xf>
    <xf numFmtId="0" fontId="4" fillId="11" borderId="50" xfId="0" applyFont="1" applyFill="1" applyBorder="1" applyAlignment="1">
      <alignment horizontal="center"/>
    </xf>
    <xf numFmtId="7" fontId="29" fillId="4" borderId="20" xfId="1" applyNumberFormat="1" applyFont="1" applyFill="1" applyBorder="1" applyAlignment="1">
      <alignment horizontal="center"/>
    </xf>
    <xf numFmtId="7" fontId="29" fillId="4" borderId="42" xfId="1" applyNumberFormat="1" applyFont="1" applyFill="1" applyBorder="1" applyAlignment="1">
      <alignment horizontal="center"/>
    </xf>
    <xf numFmtId="7" fontId="29" fillId="4" borderId="21" xfId="1" applyNumberFormat="1" applyFont="1" applyFill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4" fontId="30" fillId="3" borderId="46" xfId="0" applyNumberFormat="1" applyFont="1" applyFill="1" applyBorder="1" applyAlignment="1">
      <alignment horizontal="center"/>
    </xf>
    <xf numFmtId="164" fontId="30" fillId="3" borderId="47" xfId="0" applyNumberFormat="1" applyFont="1" applyFill="1" applyBorder="1" applyAlignment="1">
      <alignment horizontal="center"/>
    </xf>
    <xf numFmtId="164" fontId="30" fillId="3" borderId="48" xfId="0" applyNumberFormat="1" applyFont="1" applyFill="1" applyBorder="1" applyAlignment="1">
      <alignment horizontal="center"/>
    </xf>
    <xf numFmtId="0" fontId="30" fillId="3" borderId="47" xfId="0" applyFont="1" applyFill="1" applyBorder="1"/>
    <xf numFmtId="0" fontId="30" fillId="3" borderId="48" xfId="0" applyFont="1" applyFill="1" applyBorder="1"/>
    <xf numFmtId="0" fontId="30" fillId="3" borderId="48" xfId="0" applyFont="1" applyFill="1" applyBorder="1" applyAlignment="1">
      <alignment horizontal="center"/>
    </xf>
    <xf numFmtId="164" fontId="30" fillId="3" borderId="16" xfId="0" applyNumberFormat="1" applyFont="1" applyFill="1" applyBorder="1" applyAlignment="1">
      <alignment horizontal="center"/>
    </xf>
    <xf numFmtId="164" fontId="30" fillId="3" borderId="39" xfId="0" applyNumberFormat="1" applyFont="1" applyFill="1" applyBorder="1" applyAlignment="1">
      <alignment horizontal="center"/>
    </xf>
    <xf numFmtId="164" fontId="30" fillId="3" borderId="15" xfId="0" applyNumberFormat="1" applyFont="1" applyFill="1" applyBorder="1" applyAlignment="1">
      <alignment horizontal="center"/>
    </xf>
    <xf numFmtId="0" fontId="30" fillId="3" borderId="15" xfId="0" applyFont="1" applyFill="1" applyBorder="1" applyAlignment="1">
      <alignment horizontal="center"/>
    </xf>
    <xf numFmtId="164" fontId="29" fillId="4" borderId="4" xfId="1" applyNumberFormat="1" applyFont="1" applyFill="1" applyBorder="1" applyAlignment="1">
      <alignment horizontal="center"/>
    </xf>
    <xf numFmtId="164" fontId="29" fillId="4" borderId="3" xfId="1" applyNumberFormat="1" applyFont="1" applyFill="1" applyBorder="1" applyAlignment="1">
      <alignment horizontal="center"/>
    </xf>
    <xf numFmtId="164" fontId="29" fillId="4" borderId="19" xfId="1" applyNumberFormat="1" applyFont="1" applyFill="1" applyBorder="1" applyAlignment="1">
      <alignment horizontal="center"/>
    </xf>
    <xf numFmtId="164" fontId="29" fillId="4" borderId="35" xfId="1" applyNumberFormat="1" applyFont="1" applyFill="1" applyBorder="1" applyAlignment="1">
      <alignment horizontal="center"/>
    </xf>
    <xf numFmtId="164" fontId="29" fillId="4" borderId="34" xfId="1" applyNumberFormat="1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7" fillId="4" borderId="39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/>
    </xf>
    <xf numFmtId="164" fontId="29" fillId="4" borderId="20" xfId="1" applyNumberFormat="1" applyFont="1" applyFill="1" applyBorder="1" applyAlignment="1">
      <alignment horizontal="center"/>
    </xf>
    <xf numFmtId="164" fontId="29" fillId="4" borderId="42" xfId="1" applyNumberFormat="1" applyFont="1" applyFill="1" applyBorder="1" applyAlignment="1">
      <alignment horizontal="center"/>
    </xf>
    <xf numFmtId="164" fontId="29" fillId="4" borderId="21" xfId="1" applyNumberFormat="1" applyFont="1" applyFill="1" applyBorder="1" applyAlignment="1">
      <alignment horizontal="center"/>
    </xf>
    <xf numFmtId="164" fontId="29" fillId="4" borderId="24" xfId="1" applyNumberFormat="1" applyFont="1" applyFill="1" applyBorder="1" applyAlignment="1">
      <alignment horizontal="center"/>
    </xf>
    <xf numFmtId="164" fontId="29" fillId="4" borderId="22" xfId="1" applyNumberFormat="1" applyFont="1" applyFill="1" applyBorder="1" applyAlignment="1">
      <alignment horizontal="center"/>
    </xf>
    <xf numFmtId="164" fontId="29" fillId="4" borderId="23" xfId="1" applyNumberFormat="1" applyFont="1" applyFill="1" applyBorder="1" applyAlignment="1">
      <alignment horizontal="center"/>
    </xf>
    <xf numFmtId="0" fontId="9" fillId="4" borderId="39" xfId="0" applyFont="1" applyFill="1" applyBorder="1"/>
    <xf numFmtId="0" fontId="9" fillId="4" borderId="15" xfId="0" applyFont="1" applyFill="1" applyBorder="1"/>
    <xf numFmtId="4" fontId="17" fillId="4" borderId="16" xfId="0" applyNumberFormat="1" applyFont="1" applyFill="1" applyBorder="1" applyAlignment="1">
      <alignment horizontal="center"/>
    </xf>
    <xf numFmtId="4" fontId="17" fillId="4" borderId="39" xfId="0" applyNumberFormat="1" applyFont="1" applyFill="1" applyBorder="1" applyAlignment="1">
      <alignment horizontal="center"/>
    </xf>
    <xf numFmtId="4" fontId="17" fillId="4" borderId="15" xfId="0" applyNumberFormat="1" applyFont="1" applyFill="1" applyBorder="1" applyAlignment="1">
      <alignment horizontal="center"/>
    </xf>
    <xf numFmtId="0" fontId="17" fillId="12" borderId="8" xfId="0" applyFont="1" applyFill="1" applyBorder="1"/>
    <xf numFmtId="0" fontId="4" fillId="12" borderId="8" xfId="0" applyFont="1" applyFill="1" applyBorder="1" applyAlignment="1">
      <alignment horizontal="center"/>
    </xf>
    <xf numFmtId="0" fontId="4" fillId="12" borderId="38" xfId="0" applyFont="1" applyFill="1" applyBorder="1" applyAlignment="1">
      <alignment horizontal="center"/>
    </xf>
    <xf numFmtId="0" fontId="4" fillId="12" borderId="37" xfId="0" applyFont="1" applyFill="1" applyBorder="1" applyAlignment="1">
      <alignment horizontal="center"/>
    </xf>
    <xf numFmtId="0" fontId="4" fillId="12" borderId="36" xfId="0" applyFont="1" applyFill="1" applyBorder="1" applyAlignment="1">
      <alignment horizontal="center"/>
    </xf>
    <xf numFmtId="0" fontId="4" fillId="12" borderId="50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4" fillId="12" borderId="26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4" fillId="12" borderId="25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0" fontId="4" fillId="12" borderId="43" xfId="0" applyFont="1" applyFill="1" applyBorder="1" applyAlignment="1">
      <alignment horizontal="center"/>
    </xf>
    <xf numFmtId="0" fontId="19" fillId="12" borderId="38" xfId="0" applyFont="1" applyFill="1" applyBorder="1" applyAlignment="1">
      <alignment horizontal="center"/>
    </xf>
    <xf numFmtId="0" fontId="19" fillId="12" borderId="37" xfId="0" applyFont="1" applyFill="1" applyBorder="1" applyAlignment="1">
      <alignment horizontal="center"/>
    </xf>
    <xf numFmtId="0" fontId="19" fillId="12" borderId="36" xfId="0" applyFont="1" applyFill="1" applyBorder="1" applyAlignment="1">
      <alignment horizontal="center"/>
    </xf>
    <xf numFmtId="0" fontId="19" fillId="12" borderId="2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44" fontId="4" fillId="12" borderId="1" xfId="0" applyNumberFormat="1" applyFont="1" applyFill="1" applyBorder="1" applyAlignment="1">
      <alignment horizontal="center"/>
    </xf>
    <xf numFmtId="44" fontId="3" fillId="0" borderId="1" xfId="0" applyNumberFormat="1" applyFont="1" applyFill="1" applyBorder="1"/>
    <xf numFmtId="4" fontId="39" fillId="13" borderId="0" xfId="0" applyNumberFormat="1" applyFont="1" applyFill="1" applyAlignment="1">
      <alignment horizontal="left"/>
    </xf>
    <xf numFmtId="0" fontId="39" fillId="13" borderId="0" xfId="0" applyFont="1" applyFill="1" applyAlignment="1">
      <alignment horizontal="left"/>
    </xf>
    <xf numFmtId="0" fontId="39" fillId="13" borderId="0" xfId="0" applyFont="1" applyFill="1"/>
  </cellXfs>
  <cellStyles count="3">
    <cellStyle name="Currency" xfId="1" builtinId="4"/>
    <cellStyle name="Hyperlink" xfId="2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F499-CCC9-43B7-ABA8-16994EBBE971}">
  <dimension ref="A1:EP157"/>
  <sheetViews>
    <sheetView tabSelected="1" topLeftCell="A18" zoomScale="79" zoomScaleNormal="85" zoomScalePageLayoutView="150" workbookViewId="0">
      <pane xSplit="1" topLeftCell="B1" activePane="topRight" state="frozen"/>
      <selection activeCell="A25" sqref="A25"/>
      <selection pane="topRight" activeCell="BX51" sqref="BX51"/>
    </sheetView>
  </sheetViews>
  <sheetFormatPr defaultColWidth="10.84375" defaultRowHeight="15.5" x14ac:dyDescent="0.35"/>
  <cols>
    <col min="1" max="1" width="21.3828125" style="2" bestFit="1" customWidth="1"/>
    <col min="2" max="2" width="18.765625" style="3" bestFit="1" customWidth="1"/>
    <col min="3" max="3" width="10.84375" style="3" customWidth="1"/>
    <col min="4" max="4" width="10.765625" style="3" bestFit="1" customWidth="1"/>
    <col min="5" max="5" width="10.765625" style="3" customWidth="1"/>
    <col min="6" max="6" width="9.15234375" style="3" bestFit="1" customWidth="1"/>
    <col min="7" max="8" width="10.765625" style="3" customWidth="1"/>
    <col min="9" max="9" width="10.765625" style="3" bestFit="1" customWidth="1"/>
    <col min="10" max="10" width="11.15234375" style="3" bestFit="1" customWidth="1"/>
    <col min="11" max="11" width="11.84375" style="3" bestFit="1" customWidth="1"/>
    <col min="12" max="12" width="11.765625" style="3" bestFit="1" customWidth="1"/>
    <col min="13" max="13" width="8.15234375" style="7" bestFit="1" customWidth="1"/>
    <col min="14" max="14" width="11.3828125" style="3" bestFit="1" customWidth="1"/>
    <col min="15" max="15" width="8.69140625" style="3" bestFit="1" customWidth="1"/>
    <col min="16" max="16" width="10.765625" style="3" bestFit="1" customWidth="1"/>
    <col min="17" max="17" width="9.15234375" style="3" bestFit="1" customWidth="1"/>
    <col min="18" max="18" width="10.765625" style="3" bestFit="1" customWidth="1"/>
    <col min="19" max="19" width="8.23046875" style="7" bestFit="1" customWidth="1"/>
    <col min="20" max="20" width="7.15234375" style="16" customWidth="1"/>
    <col min="21" max="21" width="10.84375" style="16" bestFit="1" customWidth="1"/>
    <col min="22" max="22" width="10.84375" style="16" customWidth="1"/>
    <col min="23" max="23" width="8.4609375" style="16" bestFit="1" customWidth="1"/>
    <col min="24" max="24" width="8.15234375" style="17" bestFit="1" customWidth="1"/>
    <col min="25" max="25" width="8.61328125" style="3" bestFit="1" customWidth="1"/>
    <col min="26" max="26" width="8.61328125" style="3" customWidth="1"/>
    <col min="27" max="27" width="10.15234375" style="3" bestFit="1" customWidth="1"/>
    <col min="28" max="28" width="11.765625" style="3" bestFit="1" customWidth="1"/>
    <col min="29" max="29" width="10.4609375" style="3" customWidth="1"/>
    <col min="30" max="30" width="10.3828125" style="3" bestFit="1" customWidth="1"/>
    <col min="31" max="31" width="12.765625" style="3" bestFit="1" customWidth="1"/>
    <col min="32" max="32" width="10.765625" style="3" bestFit="1" customWidth="1"/>
    <col min="33" max="33" width="10.84375" style="3" bestFit="1" customWidth="1"/>
    <col min="34" max="34" width="9.15234375" style="3" bestFit="1" customWidth="1"/>
    <col min="35" max="35" width="11.15234375" style="3" bestFit="1" customWidth="1"/>
    <col min="36" max="36" width="8.765625" style="7" bestFit="1" customWidth="1"/>
    <col min="37" max="37" width="9.765625" style="3" customWidth="1"/>
    <col min="38" max="38" width="9.84375" style="3" customWidth="1"/>
    <col min="39" max="39" width="5.765625" style="221" customWidth="1"/>
    <col min="40" max="40" width="10.765625" style="3" bestFit="1" customWidth="1"/>
    <col min="41" max="41" width="11" style="3" bestFit="1" customWidth="1"/>
    <col min="42" max="42" width="8.4609375" style="3" customWidth="1"/>
    <col min="43" max="43" width="11.53515625" style="3" customWidth="1"/>
    <col min="44" max="44" width="10" style="3" bestFit="1" customWidth="1"/>
    <col min="45" max="45" width="7.765625" style="7" bestFit="1" customWidth="1"/>
    <col min="46" max="46" width="11.765625" style="3" bestFit="1" customWidth="1"/>
    <col min="47" max="47" width="10.23046875" style="3" bestFit="1" customWidth="1"/>
    <col min="48" max="48" width="10.4609375" style="3" bestFit="1" customWidth="1"/>
    <col min="49" max="49" width="10.4609375" style="3" customWidth="1"/>
    <col min="50" max="50" width="13.4609375" style="3" bestFit="1" customWidth="1"/>
    <col min="51" max="51" width="10.23046875" style="3" bestFit="1" customWidth="1"/>
    <col min="52" max="52" width="10.15234375" style="7" bestFit="1" customWidth="1"/>
    <col min="53" max="53" width="10.15234375" style="3" bestFit="1" customWidth="1"/>
    <col min="54" max="54" width="10.69140625" style="3" customWidth="1"/>
    <col min="55" max="55" width="10.61328125" style="3" customWidth="1"/>
    <col min="56" max="56" width="11.61328125" style="3" customWidth="1"/>
    <col min="57" max="57" width="11.15234375" style="3" bestFit="1" customWidth="1"/>
    <col min="58" max="58" width="9" style="7" bestFit="1" customWidth="1"/>
    <col min="59" max="59" width="11.15234375" style="3" bestFit="1" customWidth="1"/>
    <col min="60" max="60" width="9.61328125" style="8" bestFit="1" customWidth="1"/>
    <col min="61" max="61" width="12.84375" style="2" bestFit="1" customWidth="1"/>
    <col min="62" max="65" width="11.15234375" style="3" bestFit="1" customWidth="1"/>
    <col min="66" max="66" width="11" style="3" customWidth="1"/>
    <col min="67" max="67" width="11.61328125" style="3" bestFit="1" customWidth="1"/>
    <col min="68" max="68" width="12.15234375" style="2" bestFit="1" customWidth="1"/>
    <col min="69" max="69" width="11.765625" style="9" bestFit="1" customWidth="1"/>
    <col min="70" max="70" width="11.61328125" style="9" bestFit="1" customWidth="1"/>
    <col min="71" max="71" width="11.61328125" style="9" customWidth="1"/>
    <col min="72" max="72" width="7.765625" style="10" bestFit="1" customWidth="1"/>
    <col min="73" max="73" width="24.3046875" style="3" bestFit="1" customWidth="1"/>
    <col min="74" max="74" width="15.23046875" style="3" bestFit="1" customWidth="1"/>
    <col min="75" max="75" width="25.23046875" style="3" customWidth="1"/>
    <col min="76" max="76" width="12.84375" style="3" bestFit="1" customWidth="1"/>
    <col min="77" max="77" width="12.84375" style="11" bestFit="1" customWidth="1"/>
    <col min="78" max="78" width="15.84375" style="11" bestFit="1" customWidth="1"/>
    <col min="79" max="79" width="10.84375" style="11"/>
    <col min="80" max="80" width="15" style="11" bestFit="1" customWidth="1"/>
    <col min="81" max="83" width="10.84375" style="11"/>
    <col min="84" max="16384" width="10.84375" style="3"/>
  </cols>
  <sheetData>
    <row r="1" spans="1:76" s="11" customFormat="1" ht="16" hidden="1" customHeight="1" x14ac:dyDescent="0.35">
      <c r="A1" s="2"/>
      <c r="B1" s="2" t="s">
        <v>62</v>
      </c>
      <c r="C1" s="2"/>
      <c r="D1" s="2" t="s">
        <v>47</v>
      </c>
      <c r="E1" s="2"/>
      <c r="F1" s="2" t="s">
        <v>61</v>
      </c>
      <c r="G1" s="2"/>
      <c r="H1" s="2"/>
      <c r="I1" s="2"/>
      <c r="J1" s="2"/>
      <c r="K1" s="2"/>
      <c r="L1" s="2"/>
      <c r="M1" s="4"/>
      <c r="N1" s="2" t="s">
        <v>60</v>
      </c>
      <c r="O1" s="2"/>
      <c r="P1" s="2"/>
      <c r="Q1" s="2"/>
      <c r="R1" s="2"/>
      <c r="S1" s="4"/>
      <c r="T1" s="5"/>
      <c r="U1" s="5"/>
      <c r="V1" s="5"/>
      <c r="W1" s="5"/>
      <c r="X1" s="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2" t="s">
        <v>59</v>
      </c>
      <c r="AL1" s="2"/>
      <c r="AM1" s="217"/>
      <c r="AN1" s="2"/>
      <c r="AO1" s="2" t="s">
        <v>58</v>
      </c>
      <c r="AP1" s="2"/>
      <c r="AQ1" s="2"/>
      <c r="AR1" s="2"/>
      <c r="AS1" s="4"/>
      <c r="AT1" s="2" t="s">
        <v>46</v>
      </c>
      <c r="AU1" s="2"/>
      <c r="AV1" s="2"/>
      <c r="AW1" s="2"/>
      <c r="AX1" s="2"/>
      <c r="AY1" s="2"/>
      <c r="AZ1" s="7"/>
      <c r="BA1" s="3"/>
      <c r="BB1" s="3"/>
      <c r="BC1" s="3"/>
      <c r="BD1" s="3"/>
      <c r="BE1" s="3"/>
      <c r="BF1" s="4"/>
      <c r="BG1" s="3"/>
      <c r="BH1" s="8"/>
      <c r="BI1" s="2"/>
      <c r="BJ1" s="3"/>
      <c r="BK1" s="3"/>
      <c r="BL1" s="3"/>
      <c r="BM1" s="3"/>
      <c r="BN1" s="3"/>
      <c r="BO1" s="3"/>
      <c r="BP1" s="2"/>
      <c r="BQ1" s="9"/>
      <c r="BR1" s="9"/>
      <c r="BS1" s="9"/>
      <c r="BT1" s="10"/>
      <c r="BU1" s="3"/>
      <c r="BV1" s="3"/>
      <c r="BW1" s="3"/>
      <c r="BX1" s="3"/>
    </row>
    <row r="2" spans="1:76" s="11" customFormat="1" ht="16" hidden="1" customHeight="1" thickBot="1" x14ac:dyDescent="0.4">
      <c r="A2" s="12" t="s">
        <v>57</v>
      </c>
      <c r="B2" s="13">
        <f>SUM(B5:B16)</f>
        <v>14405.980000000001</v>
      </c>
      <c r="C2" s="13"/>
      <c r="D2" s="14" t="s">
        <v>56</v>
      </c>
      <c r="E2" s="14"/>
      <c r="F2" s="13">
        <f>SUM(F5:F16)</f>
        <v>537.20000000000005</v>
      </c>
      <c r="G2" s="13"/>
      <c r="H2" s="13"/>
      <c r="I2" s="13"/>
      <c r="J2" s="13"/>
      <c r="K2" s="13"/>
      <c r="L2" s="13"/>
      <c r="M2" s="7"/>
      <c r="N2" s="15">
        <v>16543.37</v>
      </c>
      <c r="O2" s="15"/>
      <c r="P2" s="15"/>
      <c r="Q2" s="15"/>
      <c r="R2" s="15"/>
      <c r="S2" s="7"/>
      <c r="T2" s="16"/>
      <c r="U2" s="16"/>
      <c r="V2" s="16"/>
      <c r="W2" s="16"/>
      <c r="X2" s="17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7"/>
      <c r="AK2" s="13">
        <f>SUM(AK5:AK16)</f>
        <v>960</v>
      </c>
      <c r="AL2" s="13"/>
      <c r="AM2" s="218"/>
      <c r="AN2" s="13"/>
      <c r="AO2" s="15">
        <v>4197.09</v>
      </c>
      <c r="AP2" s="15"/>
      <c r="AQ2" s="15"/>
      <c r="AR2" s="15"/>
      <c r="AS2" s="7"/>
      <c r="AT2" s="15">
        <v>4369.79</v>
      </c>
      <c r="AU2" s="15"/>
      <c r="AV2" s="15"/>
      <c r="AW2" s="15"/>
      <c r="AX2" s="15"/>
      <c r="AY2" s="15"/>
      <c r="AZ2" s="7"/>
      <c r="BA2" s="15"/>
      <c r="BB2" s="15"/>
      <c r="BC2" s="15"/>
      <c r="BD2" s="15"/>
      <c r="BE2" s="15"/>
      <c r="BF2" s="7"/>
      <c r="BG2" s="15"/>
      <c r="BH2" s="18"/>
      <c r="BI2" s="19"/>
      <c r="BJ2" s="3"/>
      <c r="BK2" s="3"/>
      <c r="BL2" s="3"/>
      <c r="BM2" s="3"/>
      <c r="BN2" s="3"/>
      <c r="BO2" s="3"/>
      <c r="BP2" s="2"/>
      <c r="BQ2" s="9"/>
      <c r="BR2" s="9"/>
      <c r="BS2" s="9"/>
      <c r="BT2" s="10"/>
      <c r="BU2" s="3"/>
      <c r="BV2" s="3"/>
      <c r="BW2" s="3"/>
      <c r="BX2" s="3"/>
    </row>
    <row r="3" spans="1:76" s="11" customFormat="1" ht="16" hidden="1" customHeight="1" thickBot="1" x14ac:dyDescent="0.4">
      <c r="A3" s="20" t="s">
        <v>55</v>
      </c>
      <c r="B3" s="21"/>
      <c r="C3" s="21"/>
      <c r="D3" s="21">
        <f>SUM(D5:D16)</f>
        <v>2361.0500000000002</v>
      </c>
      <c r="E3" s="21"/>
      <c r="F3" s="21"/>
      <c r="G3" s="21"/>
      <c r="H3" s="21"/>
      <c r="I3" s="21"/>
      <c r="J3" s="21"/>
      <c r="K3" s="21"/>
      <c r="L3" s="21"/>
      <c r="M3" s="7"/>
      <c r="N3" s="22">
        <f>SUM(N5:N17)</f>
        <v>6000</v>
      </c>
      <c r="O3" s="21"/>
      <c r="P3" s="21"/>
      <c r="Q3" s="21"/>
      <c r="R3" s="21"/>
      <c r="S3" s="7"/>
      <c r="T3" s="16"/>
      <c r="U3" s="16"/>
      <c r="V3" s="16"/>
      <c r="W3" s="16"/>
      <c r="X3" s="17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7"/>
      <c r="AK3" s="21"/>
      <c r="AL3" s="21"/>
      <c r="AM3" s="219"/>
      <c r="AN3" s="21"/>
      <c r="AO3" s="21">
        <f>SUM(AO5:AO17)</f>
        <v>4197.09</v>
      </c>
      <c r="AP3" s="21"/>
      <c r="AQ3" s="21"/>
      <c r="AR3" s="21"/>
      <c r="AS3" s="7"/>
      <c r="AT3" s="21">
        <f>SUM(AT5:AT17)</f>
        <v>1788</v>
      </c>
      <c r="AU3" s="21"/>
      <c r="AV3" s="21"/>
      <c r="AW3" s="21"/>
      <c r="AX3" s="21"/>
      <c r="AY3" s="21"/>
      <c r="AZ3" s="7"/>
      <c r="BA3" s="13"/>
      <c r="BB3" s="13"/>
      <c r="BC3" s="13"/>
      <c r="BD3" s="13"/>
      <c r="BE3" s="13"/>
      <c r="BF3" s="7"/>
      <c r="BG3" s="13"/>
      <c r="BH3" s="23"/>
      <c r="BI3" s="19"/>
      <c r="BJ3" s="3"/>
      <c r="BK3" s="3"/>
      <c r="BL3" s="3"/>
      <c r="BM3" s="3"/>
      <c r="BN3" s="3"/>
      <c r="BO3" s="3"/>
      <c r="BP3" s="2"/>
      <c r="BQ3" s="9"/>
      <c r="BR3" s="9"/>
      <c r="BS3" s="9"/>
      <c r="BT3" s="10"/>
      <c r="BU3" s="3"/>
      <c r="BV3" s="3"/>
      <c r="BW3" s="3"/>
      <c r="BX3" s="3"/>
    </row>
    <row r="4" spans="1:76" s="11" customFormat="1" ht="16" hidden="1" customHeight="1" thickBot="1" x14ac:dyDescent="0.4">
      <c r="A4" s="2">
        <v>2016</v>
      </c>
      <c r="B4" s="24" t="s">
        <v>53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4" t="s">
        <v>54</v>
      </c>
      <c r="O4" s="24"/>
      <c r="P4" s="24"/>
      <c r="Q4" s="24"/>
      <c r="R4" s="24"/>
      <c r="S4" s="25"/>
      <c r="T4" s="26"/>
      <c r="U4" s="26"/>
      <c r="V4" s="26"/>
      <c r="W4" s="26"/>
      <c r="X4" s="27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5"/>
      <c r="AK4" s="24"/>
      <c r="AL4" s="24"/>
      <c r="AM4" s="216"/>
      <c r="AN4" s="24"/>
      <c r="AO4" s="24" t="s">
        <v>54</v>
      </c>
      <c r="AP4" s="24"/>
      <c r="AQ4" s="24"/>
      <c r="AR4" s="24"/>
      <c r="AS4" s="25"/>
      <c r="AT4" s="24" t="s">
        <v>53</v>
      </c>
      <c r="AU4" s="24"/>
      <c r="AV4" s="24"/>
      <c r="AW4" s="24"/>
      <c r="AX4" s="24"/>
      <c r="AY4" s="24"/>
      <c r="AZ4" s="25"/>
      <c r="BA4" s="3"/>
      <c r="BB4" s="3"/>
      <c r="BC4" s="3"/>
      <c r="BD4" s="3"/>
      <c r="BE4" s="3"/>
      <c r="BF4" s="25"/>
      <c r="BG4" s="3"/>
      <c r="BH4" s="8"/>
      <c r="BI4" s="28" t="s">
        <v>52</v>
      </c>
      <c r="BJ4" s="28"/>
      <c r="BK4" s="28"/>
      <c r="BL4" s="28"/>
      <c r="BM4" s="28"/>
      <c r="BN4" s="28"/>
      <c r="BO4" s="28"/>
      <c r="BP4" s="28"/>
      <c r="BQ4" s="29" t="s">
        <v>51</v>
      </c>
      <c r="BR4" s="29"/>
      <c r="BS4" s="29"/>
      <c r="BT4" s="10"/>
      <c r="BU4" s="3"/>
      <c r="BV4" s="3"/>
      <c r="BW4" s="3"/>
      <c r="BX4" s="3"/>
    </row>
    <row r="5" spans="1:76" s="11" customFormat="1" ht="16" hidden="1" customHeight="1" thickBot="1" x14ac:dyDescent="0.4">
      <c r="A5" s="30" t="s">
        <v>50</v>
      </c>
      <c r="B5" s="31">
        <v>1185.69</v>
      </c>
      <c r="C5" s="31"/>
      <c r="D5" s="31">
        <v>161.05000000000001</v>
      </c>
      <c r="E5" s="31"/>
      <c r="F5" s="31">
        <v>43.2</v>
      </c>
      <c r="G5" s="31"/>
      <c r="H5" s="31"/>
      <c r="I5" s="31"/>
      <c r="J5" s="31"/>
      <c r="K5" s="31"/>
      <c r="L5" s="31"/>
      <c r="M5" s="33"/>
      <c r="N5" s="34">
        <v>500</v>
      </c>
      <c r="O5" s="31"/>
      <c r="P5" s="31"/>
      <c r="Q5" s="31"/>
      <c r="R5" s="31"/>
      <c r="S5" s="33"/>
      <c r="T5" s="35"/>
      <c r="U5" s="35"/>
      <c r="V5" s="35"/>
      <c r="W5" s="35"/>
      <c r="X5" s="36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3"/>
      <c r="AK5" s="31">
        <v>80</v>
      </c>
      <c r="AL5" s="31"/>
      <c r="AM5" s="220"/>
      <c r="AN5" s="31"/>
      <c r="AO5" s="31">
        <v>91.54</v>
      </c>
      <c r="AP5" s="31"/>
      <c r="AQ5" s="31"/>
      <c r="AR5" s="31"/>
      <c r="AS5" s="33"/>
      <c r="AT5" s="31">
        <v>149</v>
      </c>
      <c r="AU5" s="31"/>
      <c r="AV5" s="31"/>
      <c r="AW5" s="31"/>
      <c r="AX5" s="31"/>
      <c r="AY5" s="31"/>
      <c r="AZ5" s="33"/>
      <c r="BA5" s="32"/>
      <c r="BB5" s="32"/>
      <c r="BC5" s="32"/>
      <c r="BD5" s="32"/>
      <c r="BE5" s="32"/>
      <c r="BF5" s="33"/>
      <c r="BG5" s="32"/>
      <c r="BH5" s="37"/>
      <c r="BI5" s="38">
        <f t="shared" ref="BI5:BI16" si="0">SUM(N5:AZ5)</f>
        <v>820.54</v>
      </c>
      <c r="BJ5" s="39"/>
      <c r="BK5" s="39"/>
      <c r="BL5" s="39"/>
      <c r="BM5" s="39"/>
      <c r="BN5" s="39"/>
      <c r="BO5" s="39"/>
      <c r="BP5" s="40"/>
      <c r="BQ5" s="41" t="e">
        <f>SUM(#REF!-BI5)</f>
        <v>#REF!</v>
      </c>
      <c r="BR5" s="42"/>
      <c r="BS5" s="42"/>
      <c r="BT5" s="10"/>
      <c r="BU5" s="3"/>
      <c r="BV5" s="3"/>
      <c r="BW5" s="3"/>
      <c r="BX5" s="3"/>
    </row>
    <row r="6" spans="1:76" s="11" customFormat="1" ht="16" hidden="1" customHeight="1" thickBot="1" x14ac:dyDescent="0.4">
      <c r="A6" s="43" t="s">
        <v>9</v>
      </c>
      <c r="B6" s="31">
        <v>1185.69</v>
      </c>
      <c r="C6" s="31"/>
      <c r="D6" s="1">
        <v>200</v>
      </c>
      <c r="E6" s="1"/>
      <c r="F6" s="1">
        <v>37</v>
      </c>
      <c r="G6" s="31"/>
      <c r="H6" s="31"/>
      <c r="I6" s="31"/>
      <c r="J6" s="1"/>
      <c r="K6" s="1"/>
      <c r="L6" s="1"/>
      <c r="M6" s="33"/>
      <c r="N6" s="1">
        <v>500</v>
      </c>
      <c r="O6" s="1"/>
      <c r="P6" s="1"/>
      <c r="Q6" s="1"/>
      <c r="R6" s="1"/>
      <c r="S6" s="33"/>
      <c r="T6" s="35"/>
      <c r="U6" s="35"/>
      <c r="V6" s="35"/>
      <c r="W6" s="35"/>
      <c r="X6" s="36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33"/>
      <c r="AK6" s="1">
        <v>80</v>
      </c>
      <c r="AL6" s="1"/>
      <c r="AM6" s="220"/>
      <c r="AN6" s="1"/>
      <c r="AO6" s="31">
        <v>350</v>
      </c>
      <c r="AP6" s="31"/>
      <c r="AQ6" s="31"/>
      <c r="AR6" s="31"/>
      <c r="AS6" s="33"/>
      <c r="AT6" s="1">
        <v>149</v>
      </c>
      <c r="AU6" s="1"/>
      <c r="AV6" s="1"/>
      <c r="AW6" s="1"/>
      <c r="AX6" s="1"/>
      <c r="AY6" s="1"/>
      <c r="AZ6" s="33"/>
      <c r="BA6" s="44"/>
      <c r="BB6" s="44"/>
      <c r="BC6" s="44"/>
      <c r="BD6" s="44"/>
      <c r="BE6" s="44"/>
      <c r="BF6" s="33"/>
      <c r="BG6" s="44"/>
      <c r="BH6" s="45"/>
      <c r="BI6" s="46">
        <f t="shared" si="0"/>
        <v>1079</v>
      </c>
      <c r="BJ6" s="47"/>
      <c r="BK6" s="47"/>
      <c r="BL6" s="47"/>
      <c r="BM6" s="47"/>
      <c r="BN6" s="47"/>
      <c r="BO6" s="47"/>
      <c r="BP6" s="48"/>
      <c r="BQ6" s="49" t="e">
        <f>SUM(#REF!-BI6)</f>
        <v>#REF!</v>
      </c>
      <c r="BR6" s="42"/>
      <c r="BS6" s="42"/>
      <c r="BT6" s="10"/>
      <c r="BU6" s="3"/>
      <c r="BV6" s="3"/>
      <c r="BW6" s="3"/>
      <c r="BX6" s="3"/>
    </row>
    <row r="7" spans="1:76" s="11" customFormat="1" ht="16" hidden="1" customHeight="1" thickBot="1" x14ac:dyDescent="0.4">
      <c r="A7" s="43" t="s">
        <v>8</v>
      </c>
      <c r="B7" s="1">
        <v>1202.8599999999999</v>
      </c>
      <c r="C7" s="1"/>
      <c r="D7" s="1">
        <v>200</v>
      </c>
      <c r="E7" s="1"/>
      <c r="F7" s="1">
        <v>37</v>
      </c>
      <c r="G7" s="1"/>
      <c r="H7" s="1"/>
      <c r="I7" s="1"/>
      <c r="J7" s="1"/>
      <c r="K7" s="1"/>
      <c r="L7" s="1"/>
      <c r="M7" s="33"/>
      <c r="N7" s="1">
        <v>500</v>
      </c>
      <c r="O7" s="1"/>
      <c r="P7" s="1"/>
      <c r="Q7" s="1"/>
      <c r="R7" s="1"/>
      <c r="S7" s="33"/>
      <c r="T7" s="35"/>
      <c r="U7" s="35"/>
      <c r="V7" s="35"/>
      <c r="W7" s="35"/>
      <c r="X7" s="36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33"/>
      <c r="AK7" s="1">
        <v>80</v>
      </c>
      <c r="AL7" s="1"/>
      <c r="AM7" s="220"/>
      <c r="AN7" s="1"/>
      <c r="AO7" s="1">
        <v>350</v>
      </c>
      <c r="AP7" s="1"/>
      <c r="AQ7" s="1"/>
      <c r="AR7" s="1"/>
      <c r="AS7" s="33"/>
      <c r="AT7" s="1">
        <v>149</v>
      </c>
      <c r="AU7" s="1"/>
      <c r="AV7" s="1"/>
      <c r="AW7" s="1"/>
      <c r="AX7" s="1"/>
      <c r="AY7" s="1"/>
      <c r="AZ7" s="33"/>
      <c r="BA7" s="44"/>
      <c r="BB7" s="44"/>
      <c r="BC7" s="44"/>
      <c r="BD7" s="44"/>
      <c r="BE7" s="44"/>
      <c r="BF7" s="33"/>
      <c r="BG7" s="44"/>
      <c r="BH7" s="45"/>
      <c r="BI7" s="46">
        <f t="shared" si="0"/>
        <v>1079</v>
      </c>
      <c r="BJ7" s="47"/>
      <c r="BK7" s="47"/>
      <c r="BL7" s="47"/>
      <c r="BM7" s="47"/>
      <c r="BN7" s="47"/>
      <c r="BO7" s="47"/>
      <c r="BP7" s="48"/>
      <c r="BQ7" s="49" t="e">
        <f>SUM(#REF!-BI7)</f>
        <v>#REF!</v>
      </c>
      <c r="BR7" s="42"/>
      <c r="BS7" s="42"/>
      <c r="BT7" s="10"/>
      <c r="BU7" s="3"/>
      <c r="BV7" s="3"/>
      <c r="BW7" s="3"/>
      <c r="BX7" s="3"/>
    </row>
    <row r="8" spans="1:76" s="11" customFormat="1" ht="16" hidden="1" customHeight="1" thickBot="1" x14ac:dyDescent="0.4">
      <c r="A8" s="43" t="s">
        <v>7</v>
      </c>
      <c r="B8" s="1">
        <v>1202.8599999999999</v>
      </c>
      <c r="C8" s="1"/>
      <c r="D8" s="1">
        <v>200</v>
      </c>
      <c r="E8" s="1"/>
      <c r="F8" s="1">
        <v>37</v>
      </c>
      <c r="G8" s="1"/>
      <c r="H8" s="1"/>
      <c r="I8" s="1"/>
      <c r="J8" s="1"/>
      <c r="K8" s="1"/>
      <c r="L8" s="1"/>
      <c r="M8" s="33"/>
      <c r="N8" s="1">
        <v>500</v>
      </c>
      <c r="O8" s="1"/>
      <c r="P8" s="1"/>
      <c r="Q8" s="1"/>
      <c r="R8" s="1"/>
      <c r="S8" s="33"/>
      <c r="T8" s="35"/>
      <c r="U8" s="35"/>
      <c r="V8" s="35"/>
      <c r="W8" s="35"/>
      <c r="X8" s="36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33"/>
      <c r="AK8" s="1">
        <v>80</v>
      </c>
      <c r="AL8" s="1"/>
      <c r="AM8" s="220"/>
      <c r="AN8" s="1"/>
      <c r="AO8" s="1">
        <v>350</v>
      </c>
      <c r="AP8" s="1"/>
      <c r="AQ8" s="1"/>
      <c r="AR8" s="1"/>
      <c r="AS8" s="33"/>
      <c r="AT8" s="1">
        <v>149</v>
      </c>
      <c r="AU8" s="1"/>
      <c r="AV8" s="1"/>
      <c r="AW8" s="1"/>
      <c r="AX8" s="1"/>
      <c r="AY8" s="1"/>
      <c r="AZ8" s="33"/>
      <c r="BA8" s="44"/>
      <c r="BB8" s="44"/>
      <c r="BC8" s="44"/>
      <c r="BD8" s="44"/>
      <c r="BE8" s="44"/>
      <c r="BF8" s="33"/>
      <c r="BG8" s="44"/>
      <c r="BH8" s="45"/>
      <c r="BI8" s="46">
        <f t="shared" si="0"/>
        <v>1079</v>
      </c>
      <c r="BJ8" s="47"/>
      <c r="BK8" s="47"/>
      <c r="BL8" s="47"/>
      <c r="BM8" s="47"/>
      <c r="BN8" s="47"/>
      <c r="BO8" s="47"/>
      <c r="BP8" s="48"/>
      <c r="BQ8" s="49" t="e">
        <f>SUM(#REF!-BI8)</f>
        <v>#REF!</v>
      </c>
      <c r="BR8" s="42"/>
      <c r="BS8" s="42"/>
      <c r="BT8" s="10"/>
      <c r="BU8" s="3"/>
      <c r="BV8" s="3"/>
      <c r="BW8" s="3"/>
      <c r="BX8" s="3"/>
    </row>
    <row r="9" spans="1:76" s="11" customFormat="1" ht="16" hidden="1" customHeight="1" thickBot="1" x14ac:dyDescent="0.4">
      <c r="A9" s="43" t="s">
        <v>49</v>
      </c>
      <c r="B9" s="1">
        <v>1202.8599999999999</v>
      </c>
      <c r="C9" s="1"/>
      <c r="D9" s="1">
        <v>200</v>
      </c>
      <c r="E9" s="1"/>
      <c r="F9" s="1">
        <v>37</v>
      </c>
      <c r="G9" s="1"/>
      <c r="H9" s="1"/>
      <c r="I9" s="1"/>
      <c r="J9" s="1"/>
      <c r="K9" s="1"/>
      <c r="L9" s="1"/>
      <c r="M9" s="33"/>
      <c r="N9" s="1">
        <v>500</v>
      </c>
      <c r="O9" s="1"/>
      <c r="P9" s="1"/>
      <c r="Q9" s="1"/>
      <c r="R9" s="1"/>
      <c r="S9" s="33"/>
      <c r="T9" s="35"/>
      <c r="U9" s="35"/>
      <c r="V9" s="35"/>
      <c r="W9" s="35"/>
      <c r="X9" s="36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33"/>
      <c r="AK9" s="1">
        <v>80</v>
      </c>
      <c r="AL9" s="1"/>
      <c r="AM9" s="220"/>
      <c r="AN9" s="1"/>
      <c r="AO9" s="1">
        <v>350</v>
      </c>
      <c r="AP9" s="1"/>
      <c r="AQ9" s="1"/>
      <c r="AR9" s="1"/>
      <c r="AS9" s="33"/>
      <c r="AT9" s="1">
        <v>149</v>
      </c>
      <c r="AU9" s="1"/>
      <c r="AV9" s="1"/>
      <c r="AW9" s="1"/>
      <c r="AX9" s="1"/>
      <c r="AY9" s="1"/>
      <c r="AZ9" s="33"/>
      <c r="BA9" s="44"/>
      <c r="BB9" s="44"/>
      <c r="BC9" s="44"/>
      <c r="BD9" s="44"/>
      <c r="BE9" s="44"/>
      <c r="BF9" s="33"/>
      <c r="BG9" s="44"/>
      <c r="BH9" s="45"/>
      <c r="BI9" s="46">
        <f t="shared" si="0"/>
        <v>1079</v>
      </c>
      <c r="BJ9" s="47"/>
      <c r="BK9" s="47"/>
      <c r="BL9" s="47"/>
      <c r="BM9" s="47"/>
      <c r="BN9" s="47"/>
      <c r="BO9" s="47"/>
      <c r="BP9" s="48"/>
      <c r="BQ9" s="49" t="e">
        <f>SUM(#REF!-BI9)</f>
        <v>#REF!</v>
      </c>
      <c r="BR9" s="42"/>
      <c r="BS9" s="42"/>
      <c r="BT9" s="10"/>
      <c r="BU9" s="3"/>
      <c r="BV9" s="3"/>
      <c r="BW9" s="3"/>
      <c r="BX9" s="3"/>
    </row>
    <row r="10" spans="1:76" s="11" customFormat="1" ht="16" hidden="1" customHeight="1" thickBot="1" x14ac:dyDescent="0.4">
      <c r="A10" s="43" t="s">
        <v>6</v>
      </c>
      <c r="B10" s="1">
        <v>1202.8599999999999</v>
      </c>
      <c r="C10" s="1"/>
      <c r="D10" s="1">
        <v>200</v>
      </c>
      <c r="E10" s="1"/>
      <c r="F10" s="1">
        <v>37</v>
      </c>
      <c r="G10" s="1"/>
      <c r="H10" s="1"/>
      <c r="I10" s="1"/>
      <c r="J10" s="1"/>
      <c r="K10" s="1"/>
      <c r="L10" s="1"/>
      <c r="M10" s="33"/>
      <c r="N10" s="1">
        <v>500</v>
      </c>
      <c r="O10" s="1"/>
      <c r="P10" s="1"/>
      <c r="Q10" s="1"/>
      <c r="R10" s="1"/>
      <c r="S10" s="33"/>
      <c r="T10" s="35"/>
      <c r="U10" s="35"/>
      <c r="V10" s="35"/>
      <c r="W10" s="35"/>
      <c r="X10" s="36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33"/>
      <c r="AK10" s="1">
        <v>80</v>
      </c>
      <c r="AL10" s="1"/>
      <c r="AM10" s="220"/>
      <c r="AN10" s="1"/>
      <c r="AO10" s="1">
        <v>350</v>
      </c>
      <c r="AP10" s="1"/>
      <c r="AQ10" s="1"/>
      <c r="AR10" s="1"/>
      <c r="AS10" s="33"/>
      <c r="AT10" s="1">
        <v>149</v>
      </c>
      <c r="AU10" s="1"/>
      <c r="AV10" s="1"/>
      <c r="AW10" s="1"/>
      <c r="AX10" s="1"/>
      <c r="AY10" s="1"/>
      <c r="AZ10" s="33"/>
      <c r="BA10" s="44"/>
      <c r="BB10" s="44"/>
      <c r="BC10" s="44"/>
      <c r="BD10" s="44"/>
      <c r="BE10" s="44"/>
      <c r="BF10" s="33"/>
      <c r="BG10" s="44"/>
      <c r="BH10" s="45"/>
      <c r="BI10" s="46">
        <f t="shared" si="0"/>
        <v>1079</v>
      </c>
      <c r="BJ10" s="47"/>
      <c r="BK10" s="47"/>
      <c r="BL10" s="47"/>
      <c r="BM10" s="47"/>
      <c r="BN10" s="47"/>
      <c r="BO10" s="47"/>
      <c r="BP10" s="48"/>
      <c r="BQ10" s="49" t="e">
        <f>SUM(#REF!-BI10)</f>
        <v>#REF!</v>
      </c>
      <c r="BR10" s="42"/>
      <c r="BS10" s="42"/>
      <c r="BT10" s="10"/>
      <c r="BU10" s="3"/>
      <c r="BV10" s="3"/>
      <c r="BW10" s="3"/>
      <c r="BX10" s="3"/>
    </row>
    <row r="11" spans="1:76" s="11" customFormat="1" ht="16" hidden="1" customHeight="1" thickBot="1" x14ac:dyDescent="0.4">
      <c r="A11" s="43" t="s">
        <v>5</v>
      </c>
      <c r="B11" s="1">
        <v>1202.8599999999999</v>
      </c>
      <c r="C11" s="1"/>
      <c r="D11" s="1">
        <v>200</v>
      </c>
      <c r="E11" s="1"/>
      <c r="F11" s="1">
        <v>37</v>
      </c>
      <c r="G11" s="1"/>
      <c r="H11" s="1"/>
      <c r="I11" s="1"/>
      <c r="J11" s="1"/>
      <c r="K11" s="1"/>
      <c r="L11" s="1"/>
      <c r="M11" s="33"/>
      <c r="N11" s="1">
        <v>500</v>
      </c>
      <c r="O11" s="1"/>
      <c r="P11" s="1"/>
      <c r="Q11" s="1"/>
      <c r="R11" s="1"/>
      <c r="S11" s="33"/>
      <c r="T11" s="35"/>
      <c r="U11" s="35"/>
      <c r="V11" s="35"/>
      <c r="W11" s="35"/>
      <c r="X11" s="36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33"/>
      <c r="AK11" s="1">
        <v>80</v>
      </c>
      <c r="AL11" s="1"/>
      <c r="AM11" s="220"/>
      <c r="AN11" s="1"/>
      <c r="AO11" s="1">
        <v>350</v>
      </c>
      <c r="AP11" s="1"/>
      <c r="AQ11" s="1"/>
      <c r="AR11" s="1"/>
      <c r="AS11" s="33"/>
      <c r="AT11" s="1">
        <v>149</v>
      </c>
      <c r="AU11" s="1"/>
      <c r="AV11" s="1"/>
      <c r="AW11" s="1"/>
      <c r="AX11" s="1"/>
      <c r="AY11" s="1"/>
      <c r="AZ11" s="33"/>
      <c r="BA11" s="44"/>
      <c r="BB11" s="44"/>
      <c r="BC11" s="44"/>
      <c r="BD11" s="44"/>
      <c r="BE11" s="44"/>
      <c r="BF11" s="33"/>
      <c r="BG11" s="44"/>
      <c r="BH11" s="45"/>
      <c r="BI11" s="46">
        <f t="shared" si="0"/>
        <v>1079</v>
      </c>
      <c r="BJ11" s="47"/>
      <c r="BK11" s="47"/>
      <c r="BL11" s="47"/>
      <c r="BM11" s="47"/>
      <c r="BN11" s="47"/>
      <c r="BO11" s="47"/>
      <c r="BP11" s="48"/>
      <c r="BQ11" s="49" t="e">
        <f>SUM(#REF!-BI11)</f>
        <v>#REF!</v>
      </c>
      <c r="BR11" s="42"/>
      <c r="BS11" s="42"/>
      <c r="BT11" s="10"/>
      <c r="BU11" s="3"/>
      <c r="BV11" s="3"/>
      <c r="BW11" s="3"/>
      <c r="BX11" s="3"/>
    </row>
    <row r="12" spans="1:76" s="11" customFormat="1" ht="16" hidden="1" customHeight="1" thickBot="1" x14ac:dyDescent="0.4">
      <c r="A12" s="43" t="s">
        <v>48</v>
      </c>
      <c r="B12" s="1">
        <v>1202.8599999999999</v>
      </c>
      <c r="C12" s="1"/>
      <c r="D12" s="1">
        <v>200</v>
      </c>
      <c r="E12" s="1"/>
      <c r="F12" s="1">
        <v>37</v>
      </c>
      <c r="G12" s="1"/>
      <c r="H12" s="1"/>
      <c r="I12" s="1"/>
      <c r="J12" s="1"/>
      <c r="K12" s="1"/>
      <c r="L12" s="1"/>
      <c r="M12" s="33"/>
      <c r="N12" s="1">
        <v>500</v>
      </c>
      <c r="O12" s="1"/>
      <c r="P12" s="1"/>
      <c r="Q12" s="1"/>
      <c r="R12" s="1"/>
      <c r="S12" s="33"/>
      <c r="T12" s="35"/>
      <c r="U12" s="35"/>
      <c r="V12" s="35"/>
      <c r="W12" s="35"/>
      <c r="X12" s="36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33"/>
      <c r="AK12" s="1">
        <v>80</v>
      </c>
      <c r="AL12" s="1"/>
      <c r="AM12" s="220"/>
      <c r="AN12" s="1"/>
      <c r="AO12" s="1">
        <v>350</v>
      </c>
      <c r="AP12" s="1"/>
      <c r="AQ12" s="1"/>
      <c r="AR12" s="1"/>
      <c r="AS12" s="33"/>
      <c r="AT12" s="1">
        <v>149</v>
      </c>
      <c r="AU12" s="1"/>
      <c r="AV12" s="1"/>
      <c r="AW12" s="1"/>
      <c r="AX12" s="1"/>
      <c r="AY12" s="1"/>
      <c r="AZ12" s="33"/>
      <c r="BA12" s="44"/>
      <c r="BB12" s="44"/>
      <c r="BC12" s="44"/>
      <c r="BD12" s="44"/>
      <c r="BE12" s="44"/>
      <c r="BF12" s="33"/>
      <c r="BG12" s="44"/>
      <c r="BH12" s="45"/>
      <c r="BI12" s="46">
        <f t="shared" si="0"/>
        <v>1079</v>
      </c>
      <c r="BJ12" s="47"/>
      <c r="BK12" s="47"/>
      <c r="BL12" s="47"/>
      <c r="BM12" s="47"/>
      <c r="BN12" s="47"/>
      <c r="BO12" s="47"/>
      <c r="BP12" s="48"/>
      <c r="BQ12" s="49" t="e">
        <f>SUM(#REF!-BI12)</f>
        <v>#REF!</v>
      </c>
      <c r="BR12" s="42"/>
      <c r="BS12" s="42"/>
      <c r="BT12" s="10"/>
      <c r="BU12" s="3"/>
      <c r="BV12" s="3"/>
      <c r="BW12" s="3"/>
      <c r="BX12" s="3"/>
    </row>
    <row r="13" spans="1:76" s="11" customFormat="1" ht="16" hidden="1" customHeight="1" thickBot="1" x14ac:dyDescent="0.4">
      <c r="A13" s="43" t="s">
        <v>4</v>
      </c>
      <c r="B13" s="1">
        <v>1202.8599999999999</v>
      </c>
      <c r="C13" s="1"/>
      <c r="D13" s="1">
        <v>200</v>
      </c>
      <c r="E13" s="1"/>
      <c r="F13" s="1">
        <v>37</v>
      </c>
      <c r="G13" s="1"/>
      <c r="H13" s="1"/>
      <c r="I13" s="1"/>
      <c r="J13" s="1"/>
      <c r="K13" s="1"/>
      <c r="L13" s="1"/>
      <c r="M13" s="33"/>
      <c r="N13" s="1">
        <v>500</v>
      </c>
      <c r="O13" s="1"/>
      <c r="P13" s="1"/>
      <c r="Q13" s="1"/>
      <c r="R13" s="1"/>
      <c r="S13" s="33"/>
      <c r="T13" s="35"/>
      <c r="U13" s="35"/>
      <c r="V13" s="35"/>
      <c r="W13" s="35"/>
      <c r="X13" s="36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33"/>
      <c r="AK13" s="1">
        <v>80</v>
      </c>
      <c r="AL13" s="1"/>
      <c r="AM13" s="220"/>
      <c r="AN13" s="1"/>
      <c r="AO13" s="1">
        <v>350</v>
      </c>
      <c r="AP13" s="1"/>
      <c r="AQ13" s="1"/>
      <c r="AR13" s="1"/>
      <c r="AS13" s="33"/>
      <c r="AT13" s="1">
        <v>149</v>
      </c>
      <c r="AU13" s="1"/>
      <c r="AV13" s="1"/>
      <c r="AW13" s="1"/>
      <c r="AX13" s="1"/>
      <c r="AY13" s="1"/>
      <c r="AZ13" s="33"/>
      <c r="BA13" s="44"/>
      <c r="BB13" s="44"/>
      <c r="BC13" s="44"/>
      <c r="BD13" s="44"/>
      <c r="BE13" s="44"/>
      <c r="BF13" s="33"/>
      <c r="BG13" s="44"/>
      <c r="BH13" s="45"/>
      <c r="BI13" s="46">
        <f t="shared" si="0"/>
        <v>1079</v>
      </c>
      <c r="BJ13" s="47"/>
      <c r="BK13" s="47"/>
      <c r="BL13" s="47"/>
      <c r="BM13" s="47"/>
      <c r="BN13" s="47"/>
      <c r="BO13" s="47"/>
      <c r="BP13" s="48"/>
      <c r="BQ13" s="49" t="e">
        <f>SUM(#REF!-BI13)</f>
        <v>#REF!</v>
      </c>
      <c r="BR13" s="42"/>
      <c r="BS13" s="42"/>
      <c r="BT13" s="10"/>
      <c r="BU13" s="3"/>
      <c r="BV13" s="3"/>
      <c r="BW13" s="3"/>
      <c r="BX13" s="3"/>
    </row>
    <row r="14" spans="1:76" s="11" customFormat="1" ht="16" hidden="1" customHeight="1" thickBot="1" x14ac:dyDescent="0.4">
      <c r="A14" s="43" t="s">
        <v>3</v>
      </c>
      <c r="B14" s="1">
        <v>1202.8599999999999</v>
      </c>
      <c r="C14" s="1"/>
      <c r="D14" s="1">
        <v>200</v>
      </c>
      <c r="E14" s="1"/>
      <c r="F14" s="1">
        <v>66</v>
      </c>
      <c r="G14" s="1"/>
      <c r="H14" s="1"/>
      <c r="I14" s="1"/>
      <c r="J14" s="1"/>
      <c r="K14" s="1"/>
      <c r="L14" s="1"/>
      <c r="M14" s="33"/>
      <c r="N14" s="1">
        <v>500</v>
      </c>
      <c r="O14" s="1"/>
      <c r="P14" s="1"/>
      <c r="Q14" s="1"/>
      <c r="R14" s="1"/>
      <c r="S14" s="33"/>
      <c r="T14" s="35"/>
      <c r="U14" s="35"/>
      <c r="V14" s="35"/>
      <c r="W14" s="35"/>
      <c r="X14" s="36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33"/>
      <c r="AK14" s="1">
        <v>80</v>
      </c>
      <c r="AL14" s="1"/>
      <c r="AM14" s="220"/>
      <c r="AN14" s="1"/>
      <c r="AO14" s="1">
        <v>350</v>
      </c>
      <c r="AP14" s="1"/>
      <c r="AQ14" s="1"/>
      <c r="AR14" s="1"/>
      <c r="AS14" s="33"/>
      <c r="AT14" s="1">
        <v>149</v>
      </c>
      <c r="AU14" s="1"/>
      <c r="AV14" s="1"/>
      <c r="AW14" s="1"/>
      <c r="AX14" s="1"/>
      <c r="AY14" s="1"/>
      <c r="AZ14" s="33"/>
      <c r="BA14" s="44"/>
      <c r="BB14" s="44"/>
      <c r="BC14" s="44"/>
      <c r="BD14" s="44"/>
      <c r="BE14" s="44"/>
      <c r="BF14" s="33"/>
      <c r="BG14" s="44"/>
      <c r="BH14" s="45"/>
      <c r="BI14" s="46">
        <f t="shared" si="0"/>
        <v>1079</v>
      </c>
      <c r="BJ14" s="47"/>
      <c r="BK14" s="47"/>
      <c r="BL14" s="47"/>
      <c r="BM14" s="47"/>
      <c r="BN14" s="47"/>
      <c r="BO14" s="47"/>
      <c r="BP14" s="48"/>
      <c r="BQ14" s="49" t="e">
        <f>SUM(#REF!-BI14)</f>
        <v>#REF!</v>
      </c>
      <c r="BR14" s="42"/>
      <c r="BS14" s="42"/>
      <c r="BT14" s="10"/>
      <c r="BU14" s="3"/>
      <c r="BV14" s="3"/>
      <c r="BW14" s="3"/>
      <c r="BX14" s="3"/>
    </row>
    <row r="15" spans="1:76" s="11" customFormat="1" ht="16" hidden="1" customHeight="1" thickBot="1" x14ac:dyDescent="0.4">
      <c r="A15" s="43" t="s">
        <v>2</v>
      </c>
      <c r="B15" s="1">
        <v>1205.8599999999999</v>
      </c>
      <c r="C15" s="1"/>
      <c r="D15" s="1">
        <v>200</v>
      </c>
      <c r="E15" s="1"/>
      <c r="F15" s="1">
        <v>66</v>
      </c>
      <c r="G15" s="1"/>
      <c r="H15" s="1"/>
      <c r="I15" s="1"/>
      <c r="J15" s="1"/>
      <c r="K15" s="1"/>
      <c r="L15" s="1"/>
      <c r="M15" s="33"/>
      <c r="N15" s="1">
        <v>500</v>
      </c>
      <c r="O15" s="1"/>
      <c r="P15" s="1"/>
      <c r="Q15" s="1"/>
      <c r="R15" s="1"/>
      <c r="S15" s="33"/>
      <c r="T15" s="35"/>
      <c r="U15" s="35"/>
      <c r="V15" s="35"/>
      <c r="W15" s="35"/>
      <c r="X15" s="36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33"/>
      <c r="AK15" s="1">
        <v>80</v>
      </c>
      <c r="AL15" s="1"/>
      <c r="AM15" s="220"/>
      <c r="AN15" s="1"/>
      <c r="AO15" s="1">
        <v>350</v>
      </c>
      <c r="AP15" s="1"/>
      <c r="AQ15" s="1"/>
      <c r="AR15" s="1"/>
      <c r="AS15" s="33"/>
      <c r="AT15" s="1">
        <v>149</v>
      </c>
      <c r="AU15" s="1"/>
      <c r="AV15" s="1"/>
      <c r="AW15" s="1"/>
      <c r="AX15" s="1"/>
      <c r="AY15" s="1"/>
      <c r="AZ15" s="33"/>
      <c r="BA15" s="44"/>
      <c r="BB15" s="44"/>
      <c r="BC15" s="44"/>
      <c r="BD15" s="44"/>
      <c r="BE15" s="44"/>
      <c r="BF15" s="33"/>
      <c r="BG15" s="44"/>
      <c r="BH15" s="45"/>
      <c r="BI15" s="46">
        <f t="shared" si="0"/>
        <v>1079</v>
      </c>
      <c r="BJ15" s="47"/>
      <c r="BK15" s="47"/>
      <c r="BL15" s="47"/>
      <c r="BM15" s="47"/>
      <c r="BN15" s="47"/>
      <c r="BO15" s="47"/>
      <c r="BP15" s="48"/>
      <c r="BQ15" s="49" t="e">
        <f>SUM(#REF!-BI15)</f>
        <v>#REF!</v>
      </c>
      <c r="BR15" s="42"/>
      <c r="BS15" s="42"/>
      <c r="BT15" s="10"/>
      <c r="BU15" s="3"/>
      <c r="BV15" s="3"/>
      <c r="BW15" s="3"/>
      <c r="BX15" s="3"/>
    </row>
    <row r="16" spans="1:76" s="11" customFormat="1" ht="17.149999999999999" hidden="1" customHeight="1" thickBot="1" x14ac:dyDescent="0.4">
      <c r="A16" s="43" t="s">
        <v>1</v>
      </c>
      <c r="B16" s="1">
        <v>1205.8599999999999</v>
      </c>
      <c r="C16" s="1"/>
      <c r="D16" s="1">
        <v>200</v>
      </c>
      <c r="E16" s="1"/>
      <c r="F16" s="1">
        <v>66</v>
      </c>
      <c r="G16" s="1"/>
      <c r="H16" s="1"/>
      <c r="I16" s="1"/>
      <c r="J16" s="1"/>
      <c r="K16" s="1"/>
      <c r="L16" s="1"/>
      <c r="M16" s="33"/>
      <c r="N16" s="1">
        <v>500</v>
      </c>
      <c r="O16" s="1"/>
      <c r="P16" s="1"/>
      <c r="Q16" s="1"/>
      <c r="R16" s="1"/>
      <c r="S16" s="33"/>
      <c r="T16" s="35"/>
      <c r="U16" s="35"/>
      <c r="V16" s="35"/>
      <c r="W16" s="35"/>
      <c r="X16" s="36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33"/>
      <c r="AK16" s="1">
        <v>80</v>
      </c>
      <c r="AL16" s="1"/>
      <c r="AM16" s="220"/>
      <c r="AN16" s="1"/>
      <c r="AO16" s="1">
        <v>605.54999999999995</v>
      </c>
      <c r="AP16" s="1"/>
      <c r="AQ16" s="1"/>
      <c r="AR16" s="1"/>
      <c r="AS16" s="33"/>
      <c r="AT16" s="1">
        <v>149</v>
      </c>
      <c r="AU16" s="1"/>
      <c r="AV16" s="1"/>
      <c r="AW16" s="1"/>
      <c r="AX16" s="1"/>
      <c r="AY16" s="1"/>
      <c r="AZ16" s="33"/>
      <c r="BA16" s="50"/>
      <c r="BB16" s="50"/>
      <c r="BC16" s="50"/>
      <c r="BD16" s="50"/>
      <c r="BE16" s="50"/>
      <c r="BF16" s="33"/>
      <c r="BG16" s="50"/>
      <c r="BH16" s="51"/>
      <c r="BI16" s="52">
        <f t="shared" si="0"/>
        <v>1334.55</v>
      </c>
      <c r="BJ16" s="53"/>
      <c r="BK16" s="53"/>
      <c r="BL16" s="53"/>
      <c r="BM16" s="53"/>
      <c r="BN16" s="53"/>
      <c r="BO16" s="53"/>
      <c r="BP16" s="54"/>
      <c r="BQ16" s="55" t="e">
        <f>SUM(#REF!-BI16)</f>
        <v>#REF!</v>
      </c>
      <c r="BR16" s="42"/>
      <c r="BS16" s="42"/>
      <c r="BT16" s="10"/>
      <c r="BU16" s="3"/>
      <c r="BV16" s="3"/>
      <c r="BW16" s="3"/>
      <c r="BX16" s="3"/>
    </row>
    <row r="17" spans="1:146" ht="16" hidden="1" customHeight="1" thickBot="1" x14ac:dyDescent="0.4">
      <c r="M17" s="56"/>
      <c r="S17" s="56"/>
      <c r="X17" s="57"/>
      <c r="AJ17" s="56"/>
      <c r="AS17" s="56"/>
      <c r="AZ17" s="56"/>
      <c r="BF17" s="56"/>
    </row>
    <row r="18" spans="1:146" s="8" customFormat="1" ht="16" thickBot="1" x14ac:dyDescent="0.4">
      <c r="A18" s="58"/>
      <c r="M18" s="59"/>
      <c r="S18" s="59"/>
      <c r="T18" s="16"/>
      <c r="U18" s="16"/>
      <c r="V18" s="16"/>
      <c r="W18" s="16"/>
      <c r="X18" s="17"/>
      <c r="AJ18" s="59"/>
      <c r="AM18" s="222"/>
      <c r="AS18" s="59"/>
      <c r="AZ18" s="59"/>
      <c r="BF18" s="59"/>
      <c r="BI18" s="58"/>
      <c r="BP18" s="58"/>
      <c r="BQ18" s="60"/>
      <c r="BR18" s="60"/>
      <c r="BS18" s="60"/>
      <c r="BT18" s="384">
        <v>10000</v>
      </c>
      <c r="BU18" s="385" t="s">
        <v>92</v>
      </c>
      <c r="BV18" s="3"/>
      <c r="BW18" s="3"/>
      <c r="BX18" s="3"/>
      <c r="BY18" s="11"/>
      <c r="BZ18" s="11"/>
      <c r="CA18" s="11"/>
      <c r="CB18" s="11"/>
      <c r="CC18" s="11"/>
      <c r="CD18" s="11"/>
      <c r="CE18" s="11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</row>
    <row r="19" spans="1:146" s="8" customFormat="1" ht="21.5" thickBot="1" x14ac:dyDescent="0.55000000000000004">
      <c r="A19" s="61">
        <v>2026</v>
      </c>
      <c r="B19" s="351" t="s">
        <v>34</v>
      </c>
      <c r="C19" s="352"/>
      <c r="D19" s="360"/>
      <c r="E19" s="360"/>
      <c r="F19" s="360"/>
      <c r="G19" s="360"/>
      <c r="H19" s="360"/>
      <c r="I19" s="360"/>
      <c r="J19" s="360"/>
      <c r="K19" s="360"/>
      <c r="L19" s="361"/>
      <c r="M19" s="62"/>
      <c r="N19" s="351" t="s">
        <v>45</v>
      </c>
      <c r="O19" s="352"/>
      <c r="P19" s="352"/>
      <c r="Q19" s="352"/>
      <c r="R19" s="353"/>
      <c r="S19" s="62"/>
      <c r="T19" s="362" t="s">
        <v>44</v>
      </c>
      <c r="U19" s="363"/>
      <c r="V19" s="363"/>
      <c r="W19" s="364"/>
      <c r="X19" s="63"/>
      <c r="Y19" s="352" t="s">
        <v>28</v>
      </c>
      <c r="Z19" s="352"/>
      <c r="AA19" s="352"/>
      <c r="AB19" s="352"/>
      <c r="AC19" s="352"/>
      <c r="AD19" s="352"/>
      <c r="AE19" s="352"/>
      <c r="AF19" s="352"/>
      <c r="AG19" s="352"/>
      <c r="AH19" s="352"/>
      <c r="AI19" s="353"/>
      <c r="AJ19" s="62"/>
      <c r="AK19" s="351" t="s">
        <v>43</v>
      </c>
      <c r="AL19" s="353"/>
      <c r="AM19" s="223"/>
      <c r="AN19" s="351" t="s">
        <v>71</v>
      </c>
      <c r="AO19" s="352"/>
      <c r="AP19" s="352"/>
      <c r="AQ19" s="352"/>
      <c r="AR19" s="353"/>
      <c r="AS19" s="62"/>
      <c r="AT19" s="351" t="s">
        <v>72</v>
      </c>
      <c r="AU19" s="352"/>
      <c r="AV19" s="352"/>
      <c r="AW19" s="352"/>
      <c r="AX19" s="352"/>
      <c r="AY19" s="353"/>
      <c r="AZ19" s="65"/>
      <c r="BA19" s="351" t="s">
        <v>73</v>
      </c>
      <c r="BB19" s="352"/>
      <c r="BC19" s="352"/>
      <c r="BD19" s="352"/>
      <c r="BE19" s="353"/>
      <c r="BF19" s="62"/>
      <c r="BG19" s="209" t="s">
        <v>42</v>
      </c>
      <c r="BH19" s="64"/>
      <c r="BI19" s="64"/>
      <c r="BJ19" s="64"/>
      <c r="BK19" s="64"/>
      <c r="BL19" s="64"/>
      <c r="BM19" s="64"/>
      <c r="BN19" s="64"/>
      <c r="BO19" s="64"/>
      <c r="BP19" s="64"/>
      <c r="BQ19" s="66"/>
      <c r="BR19" s="66"/>
      <c r="BS19" s="66"/>
      <c r="BT19" s="386">
        <v>500</v>
      </c>
      <c r="BU19" s="385" t="s">
        <v>93</v>
      </c>
      <c r="BV19" s="3"/>
      <c r="BW19" s="3"/>
      <c r="BX19" s="3"/>
      <c r="BY19" s="11"/>
      <c r="BZ19" s="11"/>
      <c r="CA19" s="11"/>
      <c r="CB19" s="11"/>
      <c r="CC19" s="11"/>
      <c r="CD19" s="11"/>
      <c r="CE19" s="11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</row>
    <row r="20" spans="1:146" s="82" customFormat="1" x14ac:dyDescent="0.35">
      <c r="A20" s="67"/>
      <c r="B20" s="68" t="s">
        <v>77</v>
      </c>
      <c r="C20" s="69" t="s">
        <v>41</v>
      </c>
      <c r="D20" s="70" t="s">
        <v>67</v>
      </c>
      <c r="E20" s="68" t="s">
        <v>40</v>
      </c>
      <c r="F20" s="69" t="s">
        <v>68</v>
      </c>
      <c r="G20" s="68" t="s">
        <v>39</v>
      </c>
      <c r="H20" s="323" t="s">
        <v>38</v>
      </c>
      <c r="I20" s="70" t="s">
        <v>90</v>
      </c>
      <c r="J20" s="210" t="s">
        <v>37</v>
      </c>
      <c r="K20" s="68" t="s">
        <v>36</v>
      </c>
      <c r="L20" s="70" t="s">
        <v>69</v>
      </c>
      <c r="M20" s="73"/>
      <c r="N20" s="68" t="s">
        <v>78</v>
      </c>
      <c r="O20" s="70" t="s">
        <v>32</v>
      </c>
      <c r="P20" s="68" t="s">
        <v>35</v>
      </c>
      <c r="Q20" s="69" t="s">
        <v>31</v>
      </c>
      <c r="R20" s="70" t="s">
        <v>30</v>
      </c>
      <c r="S20" s="73"/>
      <c r="T20" s="228" t="s">
        <v>34</v>
      </c>
      <c r="U20" s="72" t="s">
        <v>33</v>
      </c>
      <c r="V20" s="72" t="s">
        <v>16</v>
      </c>
      <c r="W20" s="229" t="s">
        <v>70</v>
      </c>
      <c r="X20" s="73"/>
      <c r="Y20" s="68" t="s">
        <v>79</v>
      </c>
      <c r="Z20" s="68" t="s">
        <v>29</v>
      </c>
      <c r="AA20" s="70" t="s">
        <v>28</v>
      </c>
      <c r="AB20" s="68" t="s">
        <v>80</v>
      </c>
      <c r="AC20" s="70" t="s">
        <v>81</v>
      </c>
      <c r="AD20" s="68" t="s">
        <v>27</v>
      </c>
      <c r="AE20" s="69" t="s">
        <v>26</v>
      </c>
      <c r="AF20" s="69" t="s">
        <v>25</v>
      </c>
      <c r="AG20" s="70" t="s">
        <v>24</v>
      </c>
      <c r="AH20" s="68" t="s">
        <v>23</v>
      </c>
      <c r="AI20" s="70" t="s">
        <v>22</v>
      </c>
      <c r="AJ20" s="73"/>
      <c r="AK20" s="68">
        <v>1</v>
      </c>
      <c r="AL20" s="70">
        <v>2</v>
      </c>
      <c r="AM20" s="224"/>
      <c r="AN20" s="228" t="s">
        <v>65</v>
      </c>
      <c r="AO20" s="72" t="s">
        <v>21</v>
      </c>
      <c r="AP20" s="72" t="s">
        <v>82</v>
      </c>
      <c r="AQ20" s="72" t="s">
        <v>66</v>
      </c>
      <c r="AR20" s="229" t="s">
        <v>20</v>
      </c>
      <c r="AS20" s="73"/>
      <c r="AT20" s="228">
        <v>1</v>
      </c>
      <c r="AU20" s="72">
        <v>2</v>
      </c>
      <c r="AV20" s="72">
        <v>3</v>
      </c>
      <c r="AW20" s="72">
        <v>4</v>
      </c>
      <c r="AX20" s="72">
        <v>5</v>
      </c>
      <c r="AY20" s="229">
        <v>6</v>
      </c>
      <c r="AZ20" s="75"/>
      <c r="BA20" s="68" t="s">
        <v>83</v>
      </c>
      <c r="BB20" s="71" t="s">
        <v>19</v>
      </c>
      <c r="BC20" s="72" t="s">
        <v>18</v>
      </c>
      <c r="BD20" s="72" t="s">
        <v>17</v>
      </c>
      <c r="BE20" s="229" t="s">
        <v>84</v>
      </c>
      <c r="BF20" s="73"/>
      <c r="BG20" s="235" t="s">
        <v>16</v>
      </c>
      <c r="BH20" s="74"/>
      <c r="BI20" s="67" t="s">
        <v>15</v>
      </c>
      <c r="BJ20" s="77" t="s">
        <v>85</v>
      </c>
      <c r="BK20" s="78" t="s">
        <v>86</v>
      </c>
      <c r="BL20" s="78" t="s">
        <v>87</v>
      </c>
      <c r="BM20" s="78" t="s">
        <v>88</v>
      </c>
      <c r="BN20" s="79" t="s">
        <v>89</v>
      </c>
      <c r="BO20" s="248" t="s">
        <v>14</v>
      </c>
      <c r="BP20" s="76" t="s">
        <v>13</v>
      </c>
      <c r="BQ20" s="80" t="s">
        <v>12</v>
      </c>
      <c r="BR20" s="80" t="s">
        <v>94</v>
      </c>
      <c r="BS20" s="80" t="s">
        <v>73</v>
      </c>
      <c r="BT20" s="81" t="s">
        <v>10</v>
      </c>
      <c r="BU20" s="241"/>
      <c r="BV20" s="241"/>
      <c r="BW20" s="241"/>
      <c r="BX20" s="3"/>
      <c r="BY20" s="11"/>
      <c r="BZ20" s="11"/>
      <c r="CA20" s="11"/>
      <c r="CB20" s="11"/>
      <c r="CC20" s="11"/>
      <c r="CD20" s="11"/>
      <c r="CE20" s="11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</row>
    <row r="21" spans="1:146" s="97" customFormat="1" ht="12" customHeight="1" x14ac:dyDescent="0.35">
      <c r="A21" s="93"/>
      <c r="B21" s="84"/>
      <c r="C21" s="85"/>
      <c r="D21" s="86"/>
      <c r="E21" s="84"/>
      <c r="F21" s="85"/>
      <c r="G21" s="84"/>
      <c r="H21" s="91"/>
      <c r="I21" s="86"/>
      <c r="J21" s="91"/>
      <c r="K21" s="84"/>
      <c r="L21" s="86"/>
      <c r="M21" s="88"/>
      <c r="N21" s="84"/>
      <c r="O21" s="86"/>
      <c r="P21" s="84"/>
      <c r="Q21" s="85"/>
      <c r="R21" s="86"/>
      <c r="S21" s="88"/>
      <c r="T21" s="89"/>
      <c r="U21" s="85"/>
      <c r="V21" s="85"/>
      <c r="W21" s="86"/>
      <c r="X21" s="90"/>
      <c r="Y21" s="84"/>
      <c r="Z21" s="84"/>
      <c r="AA21" s="86"/>
      <c r="AB21" s="84"/>
      <c r="AC21" s="86"/>
      <c r="AD21" s="84"/>
      <c r="AE21" s="85"/>
      <c r="AF21" s="85"/>
      <c r="AG21" s="86"/>
      <c r="AH21" s="84"/>
      <c r="AI21" s="86"/>
      <c r="AJ21" s="92"/>
      <c r="AK21" s="84"/>
      <c r="AL21" s="86"/>
      <c r="AM21" s="231"/>
      <c r="AN21" s="84"/>
      <c r="AO21" s="85"/>
      <c r="AP21" s="85"/>
      <c r="AQ21" s="85"/>
      <c r="AR21" s="86"/>
      <c r="AS21" s="92"/>
      <c r="AT21" s="84"/>
      <c r="AU21" s="85"/>
      <c r="AV21" s="85"/>
      <c r="AW21" s="85"/>
      <c r="AX21" s="85"/>
      <c r="AY21" s="86"/>
      <c r="AZ21" s="94"/>
      <c r="BA21" s="84"/>
      <c r="BB21" s="87"/>
      <c r="BC21" s="85"/>
      <c r="BD21" s="85"/>
      <c r="BE21" s="86"/>
      <c r="BF21" s="92"/>
      <c r="BG21" s="236"/>
      <c r="BH21" s="74"/>
      <c r="BI21" s="93"/>
      <c r="BJ21" s="250"/>
      <c r="BK21" s="243"/>
      <c r="BL21" s="243"/>
      <c r="BM21" s="243"/>
      <c r="BN21" s="251"/>
      <c r="BO21" s="249"/>
      <c r="BP21" s="83"/>
      <c r="BQ21" s="95"/>
      <c r="BR21" s="95"/>
      <c r="BS21" s="95"/>
      <c r="BV21" s="241"/>
      <c r="BW21" s="241"/>
      <c r="BX21" s="3"/>
      <c r="BY21" s="11"/>
      <c r="BZ21" s="11"/>
      <c r="CA21" s="11"/>
      <c r="CB21" s="11"/>
      <c r="CC21" s="11"/>
      <c r="CD21" s="11"/>
      <c r="CE21" s="11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</row>
    <row r="22" spans="1:146" x14ac:dyDescent="0.35">
      <c r="A22" s="203" t="s">
        <v>63</v>
      </c>
      <c r="B22" s="141"/>
      <c r="C22" s="157"/>
      <c r="D22" s="158"/>
      <c r="E22" s="161"/>
      <c r="F22" s="144"/>
      <c r="G22" s="145"/>
      <c r="H22" s="324"/>
      <c r="I22" s="147"/>
      <c r="J22" s="211"/>
      <c r="K22" s="141"/>
      <c r="L22" s="149"/>
      <c r="M22" s="98">
        <f t="shared" ref="M22:M33" si="1">SUM(B22:L22)</f>
        <v>0</v>
      </c>
      <c r="N22" s="172"/>
      <c r="O22" s="148"/>
      <c r="P22" s="172"/>
      <c r="Q22" s="146"/>
      <c r="R22" s="159"/>
      <c r="S22" s="98">
        <f t="shared" ref="S22:S33" si="2">SUM(N22:R22)</f>
        <v>0</v>
      </c>
      <c r="T22" s="177"/>
      <c r="U22" s="146"/>
      <c r="V22" s="146"/>
      <c r="W22" s="179"/>
      <c r="X22" s="98">
        <f t="shared" ref="X22:X33" si="3">SUM(T22:W22)</f>
        <v>0</v>
      </c>
      <c r="Y22" s="137"/>
      <c r="Z22" s="161"/>
      <c r="AA22" s="158"/>
      <c r="AB22" s="141"/>
      <c r="AC22" s="139"/>
      <c r="AD22" s="141"/>
      <c r="AE22" s="142"/>
      <c r="AF22" s="144"/>
      <c r="AG22" s="139"/>
      <c r="AH22" s="145"/>
      <c r="AI22" s="158"/>
      <c r="AJ22" s="98">
        <f t="shared" ref="AJ22:AJ33" si="4">SUM(Y22:AI22)</f>
        <v>0</v>
      </c>
      <c r="AK22" s="172"/>
      <c r="AL22" s="148"/>
      <c r="AM22" s="98">
        <f>SUM(AK22:AL22)</f>
        <v>0</v>
      </c>
      <c r="AN22" s="172"/>
      <c r="AO22" s="142"/>
      <c r="AP22" s="187"/>
      <c r="AQ22" s="146"/>
      <c r="AR22" s="195"/>
      <c r="AS22" s="98">
        <f t="shared" ref="AS22:AS33" si="5">SUM(AN22:AR22)</f>
        <v>0</v>
      </c>
      <c r="AT22" s="232"/>
      <c r="AU22" s="144"/>
      <c r="AV22" s="144"/>
      <c r="AW22" s="144"/>
      <c r="AX22" s="144"/>
      <c r="AY22" s="158"/>
      <c r="AZ22" s="98">
        <f t="shared" ref="AZ22:AZ33" si="6">SUM(AT22:AY22)</f>
        <v>0</v>
      </c>
      <c r="BA22" s="193"/>
      <c r="BB22" s="194"/>
      <c r="BC22" s="187"/>
      <c r="BD22" s="187"/>
      <c r="BE22" s="195"/>
      <c r="BF22" s="98">
        <f t="shared" ref="BF22:BF33" si="7">SUM(BA22:BD22)</f>
        <v>0</v>
      </c>
      <c r="BG22" s="237"/>
      <c r="BI22" s="122">
        <f t="shared" ref="BI22:BI33" si="8">SUM(B22:L22,N22:R22,T22:W22,Y22:AI22,AK22:AL22,AN22:AR22,AT22:AY22,BA22:BE22,BG22)</f>
        <v>0</v>
      </c>
      <c r="BJ22" s="252">
        <v>644</v>
      </c>
      <c r="BK22" s="254">
        <v>644</v>
      </c>
      <c r="BL22" s="254">
        <v>644</v>
      </c>
      <c r="BM22" s="254">
        <v>644</v>
      </c>
      <c r="BN22" s="253">
        <v>644</v>
      </c>
      <c r="BO22" s="255"/>
      <c r="BP22" s="244">
        <f t="shared" ref="BP22:BP25" si="9">SUM(BJ22:BO22)</f>
        <v>3220</v>
      </c>
      <c r="BQ22" s="245">
        <f t="shared" ref="BQ22:BQ25" si="10">SUM(BP22-BI22)</f>
        <v>3220</v>
      </c>
      <c r="BR22" s="100">
        <f>SUM(BT18,BQ22)</f>
        <v>13220</v>
      </c>
      <c r="BS22" s="100">
        <f>SUM(BT19,BF22)</f>
        <v>500</v>
      </c>
      <c r="BU22" s="242"/>
      <c r="BV22" s="242"/>
      <c r="BW22" s="242"/>
    </row>
    <row r="23" spans="1:146" x14ac:dyDescent="0.35">
      <c r="A23" s="204" t="s">
        <v>9</v>
      </c>
      <c r="B23" s="150"/>
      <c r="C23" s="184"/>
      <c r="D23" s="214"/>
      <c r="E23" s="162"/>
      <c r="F23" s="152"/>
      <c r="G23" s="162"/>
      <c r="H23" s="325"/>
      <c r="I23" s="154"/>
      <c r="J23" s="212"/>
      <c r="K23" s="150"/>
      <c r="L23" s="156"/>
      <c r="M23" s="98">
        <f t="shared" si="1"/>
        <v>0</v>
      </c>
      <c r="N23" s="173"/>
      <c r="O23" s="156"/>
      <c r="P23" s="173"/>
      <c r="Q23" s="163"/>
      <c r="R23" s="156"/>
      <c r="S23" s="98">
        <f t="shared" si="2"/>
        <v>0</v>
      </c>
      <c r="T23" s="180"/>
      <c r="U23" s="163"/>
      <c r="V23" s="163"/>
      <c r="W23" s="181"/>
      <c r="X23" s="98">
        <f t="shared" si="3"/>
        <v>0</v>
      </c>
      <c r="Y23" s="136"/>
      <c r="Z23" s="136"/>
      <c r="AA23" s="155"/>
      <c r="AB23" s="150"/>
      <c r="AC23" s="138"/>
      <c r="AD23" s="150"/>
      <c r="AE23" s="160"/>
      <c r="AF23" s="160"/>
      <c r="AG23" s="155"/>
      <c r="AH23" s="153"/>
      <c r="AI23" s="155"/>
      <c r="AJ23" s="98">
        <f t="shared" si="4"/>
        <v>0</v>
      </c>
      <c r="AK23" s="173"/>
      <c r="AL23" s="185"/>
      <c r="AM23" s="98">
        <f t="shared" ref="AM23:AM33" si="11">SUM(AK23:AL23)</f>
        <v>0</v>
      </c>
      <c r="AN23" s="173"/>
      <c r="AO23" s="152"/>
      <c r="AP23" s="189"/>
      <c r="AQ23" s="184"/>
      <c r="AR23" s="198"/>
      <c r="AS23" s="98">
        <f t="shared" si="5"/>
        <v>0</v>
      </c>
      <c r="AT23" s="233"/>
      <c r="AU23" s="160"/>
      <c r="AV23" s="160"/>
      <c r="AW23" s="160"/>
      <c r="AX23" s="160"/>
      <c r="AY23" s="155"/>
      <c r="AZ23" s="98">
        <f t="shared" si="6"/>
        <v>0</v>
      </c>
      <c r="BA23" s="196"/>
      <c r="BB23" s="197"/>
      <c r="BC23" s="190"/>
      <c r="BD23" s="190"/>
      <c r="BE23" s="198"/>
      <c r="BF23" s="98">
        <f t="shared" si="7"/>
        <v>0</v>
      </c>
      <c r="BG23" s="238"/>
      <c r="BI23" s="99">
        <f t="shared" si="8"/>
        <v>0</v>
      </c>
      <c r="BJ23" s="256">
        <v>644</v>
      </c>
      <c r="BK23" s="258">
        <v>644</v>
      </c>
      <c r="BL23" s="258">
        <v>644</v>
      </c>
      <c r="BM23" s="258">
        <v>644</v>
      </c>
      <c r="BN23" s="257"/>
      <c r="BO23" s="259"/>
      <c r="BP23" s="246">
        <f t="shared" si="9"/>
        <v>2576</v>
      </c>
      <c r="BQ23" s="247">
        <f t="shared" si="10"/>
        <v>2576</v>
      </c>
      <c r="BR23" s="101">
        <f>SUM(BR22,BQ23)</f>
        <v>15796</v>
      </c>
      <c r="BS23" s="383">
        <f>SUM(BS22,BF23)</f>
        <v>500</v>
      </c>
    </row>
    <row r="24" spans="1:146" x14ac:dyDescent="0.35">
      <c r="A24" s="203" t="s">
        <v>8</v>
      </c>
      <c r="B24" s="141"/>
      <c r="C24" s="157"/>
      <c r="D24" s="158"/>
      <c r="E24" s="161"/>
      <c r="F24" s="142"/>
      <c r="G24" s="161"/>
      <c r="H24" s="326"/>
      <c r="I24" s="147"/>
      <c r="J24" s="211"/>
      <c r="K24" s="137"/>
      <c r="L24" s="159"/>
      <c r="M24" s="98">
        <f t="shared" si="1"/>
        <v>0</v>
      </c>
      <c r="N24" s="172"/>
      <c r="O24" s="159"/>
      <c r="P24" s="172"/>
      <c r="Q24" s="146"/>
      <c r="R24" s="159"/>
      <c r="S24" s="98">
        <f t="shared" si="2"/>
        <v>0</v>
      </c>
      <c r="T24" s="177"/>
      <c r="U24" s="144"/>
      <c r="V24" s="144"/>
      <c r="W24" s="179"/>
      <c r="X24" s="98">
        <f t="shared" si="3"/>
        <v>0</v>
      </c>
      <c r="Y24" s="137"/>
      <c r="Z24" s="161"/>
      <c r="AA24" s="158"/>
      <c r="AB24" s="141"/>
      <c r="AC24" s="139"/>
      <c r="AD24" s="141"/>
      <c r="AE24" s="142"/>
      <c r="AF24" s="144"/>
      <c r="AG24" s="148"/>
      <c r="AH24" s="178"/>
      <c r="AI24" s="158"/>
      <c r="AJ24" s="98">
        <f t="shared" si="4"/>
        <v>0</v>
      </c>
      <c r="AK24" s="172"/>
      <c r="AL24" s="148"/>
      <c r="AM24" s="98">
        <f t="shared" si="11"/>
        <v>0</v>
      </c>
      <c r="AN24" s="172"/>
      <c r="AO24" s="142"/>
      <c r="AP24" s="187"/>
      <c r="AQ24" s="142"/>
      <c r="AR24" s="195"/>
      <c r="AS24" s="98">
        <f t="shared" si="5"/>
        <v>0</v>
      </c>
      <c r="AT24" s="232"/>
      <c r="AU24" s="144"/>
      <c r="AV24" s="144"/>
      <c r="AW24" s="144"/>
      <c r="AX24" s="144"/>
      <c r="AY24" s="158"/>
      <c r="AZ24" s="98">
        <f t="shared" si="6"/>
        <v>0</v>
      </c>
      <c r="BA24" s="193"/>
      <c r="BB24" s="194"/>
      <c r="BC24" s="187"/>
      <c r="BD24" s="187"/>
      <c r="BE24" s="195"/>
      <c r="BF24" s="98">
        <f t="shared" si="7"/>
        <v>0</v>
      </c>
      <c r="BG24" s="237"/>
      <c r="BI24" s="122">
        <f t="shared" si="8"/>
        <v>0</v>
      </c>
      <c r="BJ24" s="252">
        <v>644</v>
      </c>
      <c r="BK24" s="254">
        <v>644</v>
      </c>
      <c r="BL24" s="254">
        <v>644</v>
      </c>
      <c r="BM24" s="254">
        <v>644</v>
      </c>
      <c r="BN24" s="253"/>
      <c r="BO24" s="255"/>
      <c r="BP24" s="244">
        <f t="shared" si="9"/>
        <v>2576</v>
      </c>
      <c r="BQ24" s="245">
        <f t="shared" si="10"/>
        <v>2576</v>
      </c>
      <c r="BR24" s="100">
        <f>SUM(BR23,BQ24)</f>
        <v>18372</v>
      </c>
      <c r="BS24" s="100">
        <f>SUM(BS23,BF24)</f>
        <v>500</v>
      </c>
    </row>
    <row r="25" spans="1:146" x14ac:dyDescent="0.35">
      <c r="A25" s="204" t="s">
        <v>7</v>
      </c>
      <c r="B25" s="150"/>
      <c r="C25" s="184"/>
      <c r="D25" s="214"/>
      <c r="E25" s="162"/>
      <c r="F25" s="152"/>
      <c r="G25" s="162"/>
      <c r="H25" s="325"/>
      <c r="I25" s="154"/>
      <c r="J25" s="212"/>
      <c r="K25" s="150"/>
      <c r="L25" s="156"/>
      <c r="M25" s="98">
        <f t="shared" si="1"/>
        <v>0</v>
      </c>
      <c r="N25" s="173"/>
      <c r="O25" s="156"/>
      <c r="P25" s="173"/>
      <c r="Q25" s="151"/>
      <c r="R25" s="156"/>
      <c r="S25" s="98">
        <f t="shared" si="2"/>
        <v>0</v>
      </c>
      <c r="T25" s="180"/>
      <c r="U25" s="151"/>
      <c r="V25" s="151"/>
      <c r="W25" s="181"/>
      <c r="X25" s="98">
        <f t="shared" si="3"/>
        <v>0</v>
      </c>
      <c r="Y25" s="136"/>
      <c r="Z25" s="136"/>
      <c r="AA25" s="155"/>
      <c r="AB25" s="150"/>
      <c r="AC25" s="138"/>
      <c r="AD25" s="150"/>
      <c r="AE25" s="160"/>
      <c r="AF25" s="160"/>
      <c r="AG25" s="185"/>
      <c r="AH25" s="136"/>
      <c r="AI25" s="155"/>
      <c r="AJ25" s="98">
        <f t="shared" si="4"/>
        <v>0</v>
      </c>
      <c r="AK25" s="173"/>
      <c r="AL25" s="185"/>
      <c r="AM25" s="98">
        <f t="shared" si="11"/>
        <v>0</v>
      </c>
      <c r="AN25" s="173"/>
      <c r="AO25" s="152"/>
      <c r="AP25" s="190"/>
      <c r="AQ25" s="163"/>
      <c r="AR25" s="198"/>
      <c r="AS25" s="98">
        <f t="shared" si="5"/>
        <v>0</v>
      </c>
      <c r="AT25" s="233"/>
      <c r="AU25" s="160"/>
      <c r="AV25" s="160"/>
      <c r="AW25" s="184"/>
      <c r="AX25" s="184"/>
      <c r="AY25" s="155"/>
      <c r="AZ25" s="98">
        <f t="shared" si="6"/>
        <v>0</v>
      </c>
      <c r="BA25" s="196"/>
      <c r="BB25" s="197"/>
      <c r="BC25" s="190"/>
      <c r="BD25" s="190"/>
      <c r="BE25" s="198"/>
      <c r="BF25" s="98">
        <f t="shared" si="7"/>
        <v>0</v>
      </c>
      <c r="BG25" s="238"/>
      <c r="BI25" s="99">
        <f t="shared" si="8"/>
        <v>0</v>
      </c>
      <c r="BJ25" s="256">
        <v>644</v>
      </c>
      <c r="BK25" s="258">
        <v>644</v>
      </c>
      <c r="BL25" s="258">
        <v>644</v>
      </c>
      <c r="BM25" s="258">
        <v>644</v>
      </c>
      <c r="BN25" s="257"/>
      <c r="BO25" s="259"/>
      <c r="BP25" s="246">
        <f t="shared" si="9"/>
        <v>2576</v>
      </c>
      <c r="BQ25" s="247">
        <f t="shared" si="10"/>
        <v>2576</v>
      </c>
      <c r="BR25" s="101">
        <f>SUM(BR24,BQ25)</f>
        <v>20948</v>
      </c>
      <c r="BS25" s="383">
        <f>SUM(BS24,BF25)</f>
        <v>500</v>
      </c>
    </row>
    <row r="26" spans="1:146" x14ac:dyDescent="0.35">
      <c r="A26" s="203" t="s">
        <v>64</v>
      </c>
      <c r="B26" s="141"/>
      <c r="C26" s="142"/>
      <c r="D26" s="158"/>
      <c r="E26" s="161"/>
      <c r="F26" s="142"/>
      <c r="G26" s="161"/>
      <c r="H26" s="326"/>
      <c r="I26" s="148"/>
      <c r="J26" s="211"/>
      <c r="K26" s="141"/>
      <c r="L26" s="147"/>
      <c r="M26" s="98">
        <f t="shared" si="1"/>
        <v>0</v>
      </c>
      <c r="N26" s="172"/>
      <c r="O26" s="159"/>
      <c r="P26" s="172"/>
      <c r="Q26" s="146"/>
      <c r="R26" s="159"/>
      <c r="S26" s="98">
        <f t="shared" si="2"/>
        <v>0</v>
      </c>
      <c r="T26" s="177"/>
      <c r="U26" s="143"/>
      <c r="V26" s="143"/>
      <c r="W26" s="179"/>
      <c r="X26" s="98">
        <f t="shared" si="3"/>
        <v>0</v>
      </c>
      <c r="Y26" s="141"/>
      <c r="Z26" s="161"/>
      <c r="AA26" s="158"/>
      <c r="AB26" s="141"/>
      <c r="AC26" s="139"/>
      <c r="AD26" s="141"/>
      <c r="AE26" s="142"/>
      <c r="AF26" s="144"/>
      <c r="AG26" s="148"/>
      <c r="AH26" s="145"/>
      <c r="AI26" s="158"/>
      <c r="AJ26" s="98">
        <f t="shared" si="4"/>
        <v>0</v>
      </c>
      <c r="AK26" s="172"/>
      <c r="AL26" s="148"/>
      <c r="AM26" s="98">
        <f t="shared" si="11"/>
        <v>0</v>
      </c>
      <c r="AN26" s="172"/>
      <c r="AO26" s="142"/>
      <c r="AP26" s="188"/>
      <c r="AQ26" s="144"/>
      <c r="AR26" s="195"/>
      <c r="AS26" s="98">
        <f t="shared" si="5"/>
        <v>0</v>
      </c>
      <c r="AT26" s="232"/>
      <c r="AU26" s="144"/>
      <c r="AV26" s="144"/>
      <c r="AW26" s="144"/>
      <c r="AX26" s="144"/>
      <c r="AY26" s="158"/>
      <c r="AZ26" s="98">
        <f t="shared" si="6"/>
        <v>0</v>
      </c>
      <c r="BA26" s="193"/>
      <c r="BB26" s="194"/>
      <c r="BC26" s="187"/>
      <c r="BD26" s="187"/>
      <c r="BE26" s="195"/>
      <c r="BF26" s="98">
        <f t="shared" si="7"/>
        <v>0</v>
      </c>
      <c r="BG26" s="237"/>
      <c r="BI26" s="122">
        <f t="shared" si="8"/>
        <v>0</v>
      </c>
      <c r="BJ26" s="252">
        <v>644</v>
      </c>
      <c r="BK26" s="254">
        <v>644</v>
      </c>
      <c r="BL26" s="254">
        <v>644</v>
      </c>
      <c r="BM26" s="254">
        <v>644</v>
      </c>
      <c r="BN26" s="253">
        <v>644</v>
      </c>
      <c r="BO26" s="255"/>
      <c r="BP26" s="244">
        <f t="shared" ref="BP26:BP33" si="12">SUM(BJ26:BO26)</f>
        <v>3220</v>
      </c>
      <c r="BQ26" s="245">
        <f t="shared" ref="BQ26:BQ33" si="13">SUM(BP26-BI26)</f>
        <v>3220</v>
      </c>
      <c r="BR26" s="100">
        <f>SUM(BR25,BQ26)</f>
        <v>24168</v>
      </c>
      <c r="BS26" s="100">
        <f>SUM(BS25,BF26)</f>
        <v>500</v>
      </c>
    </row>
    <row r="27" spans="1:146" x14ac:dyDescent="0.35">
      <c r="A27" s="204" t="s">
        <v>6</v>
      </c>
      <c r="B27" s="150"/>
      <c r="C27" s="152"/>
      <c r="D27" s="214"/>
      <c r="E27" s="162"/>
      <c r="F27" s="152"/>
      <c r="G27" s="162"/>
      <c r="H27" s="325"/>
      <c r="I27" s="154"/>
      <c r="J27" s="212"/>
      <c r="K27" s="150"/>
      <c r="L27" s="154"/>
      <c r="M27" s="98">
        <f t="shared" si="1"/>
        <v>0</v>
      </c>
      <c r="N27" s="173"/>
      <c r="O27" s="156"/>
      <c r="P27" s="173"/>
      <c r="Q27" s="160"/>
      <c r="R27" s="156"/>
      <c r="S27" s="98">
        <f t="shared" si="2"/>
        <v>0</v>
      </c>
      <c r="T27" s="180"/>
      <c r="U27" s="151"/>
      <c r="V27" s="151"/>
      <c r="W27" s="181"/>
      <c r="X27" s="98">
        <f t="shared" si="3"/>
        <v>0</v>
      </c>
      <c r="Y27" s="150"/>
      <c r="Z27" s="150"/>
      <c r="AA27" s="155"/>
      <c r="AB27" s="150"/>
      <c r="AC27" s="155"/>
      <c r="AD27" s="150"/>
      <c r="AE27" s="160"/>
      <c r="AF27" s="160"/>
      <c r="AG27" s="185"/>
      <c r="AH27" s="153"/>
      <c r="AI27" s="155"/>
      <c r="AJ27" s="98">
        <f t="shared" si="4"/>
        <v>0</v>
      </c>
      <c r="AK27" s="173"/>
      <c r="AL27" s="185"/>
      <c r="AM27" s="98">
        <f t="shared" si="11"/>
        <v>0</v>
      </c>
      <c r="AN27" s="173"/>
      <c r="AO27" s="152"/>
      <c r="AP27" s="190"/>
      <c r="AQ27" s="163"/>
      <c r="AR27" s="198"/>
      <c r="AS27" s="98">
        <f t="shared" si="5"/>
        <v>0</v>
      </c>
      <c r="AT27" s="233"/>
      <c r="AU27" s="160"/>
      <c r="AV27" s="160"/>
      <c r="AW27" s="160"/>
      <c r="AX27" s="160"/>
      <c r="AY27" s="155"/>
      <c r="AZ27" s="98">
        <f t="shared" si="6"/>
        <v>0</v>
      </c>
      <c r="BA27" s="196"/>
      <c r="BB27" s="197"/>
      <c r="BC27" s="163"/>
      <c r="BD27" s="163"/>
      <c r="BE27" s="198"/>
      <c r="BF27" s="98">
        <f t="shared" si="7"/>
        <v>0</v>
      </c>
      <c r="BG27" s="238"/>
      <c r="BI27" s="99">
        <f t="shared" si="8"/>
        <v>0</v>
      </c>
      <c r="BJ27" s="256">
        <v>644</v>
      </c>
      <c r="BK27" s="258">
        <v>644</v>
      </c>
      <c r="BL27" s="258">
        <v>644</v>
      </c>
      <c r="BM27" s="258">
        <v>644</v>
      </c>
      <c r="BN27" s="257"/>
      <c r="BO27" s="259"/>
      <c r="BP27" s="246">
        <f t="shared" si="12"/>
        <v>2576</v>
      </c>
      <c r="BQ27" s="247">
        <f t="shared" si="13"/>
        <v>2576</v>
      </c>
      <c r="BR27" s="101">
        <f t="shared" ref="BR27:BS29" si="14">SUM(BR26,BQ27)</f>
        <v>26744</v>
      </c>
      <c r="BS27" s="383">
        <f>SUM(BS26,BF27)</f>
        <v>500</v>
      </c>
    </row>
    <row r="28" spans="1:146" x14ac:dyDescent="0.35">
      <c r="A28" s="203" t="s">
        <v>5</v>
      </c>
      <c r="B28" s="141"/>
      <c r="C28" s="142"/>
      <c r="D28" s="158"/>
      <c r="E28" s="161"/>
      <c r="F28" s="142"/>
      <c r="G28" s="161"/>
      <c r="H28" s="326"/>
      <c r="I28" s="147"/>
      <c r="J28" s="211"/>
      <c r="K28" s="141"/>
      <c r="L28" s="147"/>
      <c r="M28" s="98">
        <f t="shared" si="1"/>
        <v>0</v>
      </c>
      <c r="N28" s="172"/>
      <c r="O28" s="159"/>
      <c r="P28" s="172"/>
      <c r="Q28" s="146"/>
      <c r="R28" s="159"/>
      <c r="S28" s="98">
        <f t="shared" si="2"/>
        <v>0</v>
      </c>
      <c r="T28" s="177"/>
      <c r="U28" s="143"/>
      <c r="V28" s="143"/>
      <c r="W28" s="179"/>
      <c r="X28" s="98">
        <f t="shared" si="3"/>
        <v>0</v>
      </c>
      <c r="Y28" s="141"/>
      <c r="Z28" s="161"/>
      <c r="AA28" s="158"/>
      <c r="AB28" s="141"/>
      <c r="AC28" s="147"/>
      <c r="AD28" s="141"/>
      <c r="AE28" s="142"/>
      <c r="AF28" s="144"/>
      <c r="AG28" s="148"/>
      <c r="AH28" s="145"/>
      <c r="AI28" s="158"/>
      <c r="AJ28" s="98">
        <f t="shared" si="4"/>
        <v>0</v>
      </c>
      <c r="AK28" s="172"/>
      <c r="AL28" s="148"/>
      <c r="AM28" s="98">
        <f t="shared" si="11"/>
        <v>0</v>
      </c>
      <c r="AN28" s="172"/>
      <c r="AO28" s="142"/>
      <c r="AP28" s="187"/>
      <c r="AQ28" s="146"/>
      <c r="AR28" s="195"/>
      <c r="AS28" s="98">
        <f t="shared" si="5"/>
        <v>0</v>
      </c>
      <c r="AT28" s="232"/>
      <c r="AU28" s="144"/>
      <c r="AV28" s="144"/>
      <c r="AW28" s="144"/>
      <c r="AX28" s="144"/>
      <c r="AY28" s="158"/>
      <c r="AZ28" s="98">
        <f t="shared" si="6"/>
        <v>0</v>
      </c>
      <c r="BA28" s="193"/>
      <c r="BB28" s="194"/>
      <c r="BC28" s="187"/>
      <c r="BD28" s="187"/>
      <c r="BE28" s="195"/>
      <c r="BF28" s="98">
        <f t="shared" si="7"/>
        <v>0</v>
      </c>
      <c r="BG28" s="237"/>
      <c r="BI28" s="122">
        <f t="shared" si="8"/>
        <v>0</v>
      </c>
      <c r="BJ28" s="252">
        <v>644</v>
      </c>
      <c r="BK28" s="254">
        <v>644</v>
      </c>
      <c r="BL28" s="254">
        <v>644</v>
      </c>
      <c r="BM28" s="254">
        <v>644</v>
      </c>
      <c r="BN28" s="253">
        <v>644</v>
      </c>
      <c r="BO28" s="255"/>
      <c r="BP28" s="244">
        <f t="shared" si="12"/>
        <v>3220</v>
      </c>
      <c r="BQ28" s="245">
        <f t="shared" si="13"/>
        <v>3220</v>
      </c>
      <c r="BR28" s="100">
        <f t="shared" si="14"/>
        <v>29964</v>
      </c>
      <c r="BS28" s="100">
        <f>SUM(BS27,BF28)</f>
        <v>500</v>
      </c>
    </row>
    <row r="29" spans="1:146" x14ac:dyDescent="0.35">
      <c r="A29" s="204" t="s">
        <v>48</v>
      </c>
      <c r="B29" s="150"/>
      <c r="C29" s="152"/>
      <c r="D29" s="214"/>
      <c r="E29" s="213"/>
      <c r="F29" s="152"/>
      <c r="G29" s="162"/>
      <c r="H29" s="325"/>
      <c r="I29" s="154"/>
      <c r="J29" s="212"/>
      <c r="K29" s="150"/>
      <c r="L29" s="156"/>
      <c r="M29" s="98">
        <f t="shared" si="1"/>
        <v>0</v>
      </c>
      <c r="N29" s="173"/>
      <c r="O29" s="156"/>
      <c r="P29" s="173"/>
      <c r="Q29" s="163"/>
      <c r="R29" s="156"/>
      <c r="S29" s="98">
        <f t="shared" si="2"/>
        <v>0</v>
      </c>
      <c r="T29" s="180"/>
      <c r="U29" s="151"/>
      <c r="V29" s="151"/>
      <c r="W29" s="181"/>
      <c r="X29" s="98">
        <f t="shared" si="3"/>
        <v>0</v>
      </c>
      <c r="Y29" s="150"/>
      <c r="Z29" s="150"/>
      <c r="AA29" s="155"/>
      <c r="AB29" s="150"/>
      <c r="AC29" s="155"/>
      <c r="AD29" s="150"/>
      <c r="AE29" s="160"/>
      <c r="AF29" s="160"/>
      <c r="AG29" s="185"/>
      <c r="AH29" s="153"/>
      <c r="AI29" s="155"/>
      <c r="AJ29" s="98">
        <f t="shared" si="4"/>
        <v>0</v>
      </c>
      <c r="AK29" s="173"/>
      <c r="AL29" s="185"/>
      <c r="AM29" s="98">
        <f t="shared" si="11"/>
        <v>0</v>
      </c>
      <c r="AN29" s="173"/>
      <c r="AO29" s="152"/>
      <c r="AP29" s="190"/>
      <c r="AQ29" s="160"/>
      <c r="AR29" s="198"/>
      <c r="AS29" s="98">
        <f t="shared" si="5"/>
        <v>0</v>
      </c>
      <c r="AT29" s="233"/>
      <c r="AU29" s="160"/>
      <c r="AV29" s="160"/>
      <c r="AW29" s="160"/>
      <c r="AX29" s="160"/>
      <c r="AY29" s="155"/>
      <c r="AZ29" s="98">
        <f t="shared" si="6"/>
        <v>0</v>
      </c>
      <c r="BA29" s="196"/>
      <c r="BB29" s="197"/>
      <c r="BC29" s="190"/>
      <c r="BD29" s="190"/>
      <c r="BE29" s="198"/>
      <c r="BF29" s="98">
        <f t="shared" si="7"/>
        <v>0</v>
      </c>
      <c r="BG29" s="238"/>
      <c r="BI29" s="99">
        <f t="shared" si="8"/>
        <v>0</v>
      </c>
      <c r="BJ29" s="256">
        <v>644</v>
      </c>
      <c r="BK29" s="258">
        <v>644</v>
      </c>
      <c r="BL29" s="258">
        <v>644</v>
      </c>
      <c r="BM29" s="258">
        <v>644</v>
      </c>
      <c r="BN29" s="257"/>
      <c r="BO29" s="259"/>
      <c r="BP29" s="246">
        <f t="shared" si="12"/>
        <v>2576</v>
      </c>
      <c r="BQ29" s="247">
        <f t="shared" si="13"/>
        <v>2576</v>
      </c>
      <c r="BR29" s="101">
        <f t="shared" si="14"/>
        <v>32540</v>
      </c>
      <c r="BS29" s="383">
        <f>SUM(BS28,BF29)</f>
        <v>500</v>
      </c>
    </row>
    <row r="30" spans="1:146" x14ac:dyDescent="0.35">
      <c r="A30" s="203" t="s">
        <v>4</v>
      </c>
      <c r="B30" s="141"/>
      <c r="C30" s="142"/>
      <c r="D30" s="158"/>
      <c r="E30" s="161"/>
      <c r="F30" s="142"/>
      <c r="G30" s="161"/>
      <c r="H30" s="326"/>
      <c r="I30" s="147"/>
      <c r="J30" s="211"/>
      <c r="K30" s="141"/>
      <c r="L30" s="159"/>
      <c r="M30" s="98">
        <f t="shared" si="1"/>
        <v>0</v>
      </c>
      <c r="N30" s="172"/>
      <c r="O30" s="159"/>
      <c r="P30" s="172"/>
      <c r="Q30" s="144"/>
      <c r="R30" s="147"/>
      <c r="S30" s="98">
        <f t="shared" si="2"/>
        <v>0</v>
      </c>
      <c r="T30" s="177"/>
      <c r="U30" s="144"/>
      <c r="V30" s="144"/>
      <c r="W30" s="179"/>
      <c r="X30" s="98">
        <f t="shared" si="3"/>
        <v>0</v>
      </c>
      <c r="Y30" s="141"/>
      <c r="Z30" s="161"/>
      <c r="AA30" s="158"/>
      <c r="AB30" s="141"/>
      <c r="AC30" s="139"/>
      <c r="AD30" s="141"/>
      <c r="AE30" s="142"/>
      <c r="AF30" s="144"/>
      <c r="AG30" s="148"/>
      <c r="AH30" s="145"/>
      <c r="AI30" s="158"/>
      <c r="AJ30" s="98">
        <f t="shared" si="4"/>
        <v>0</v>
      </c>
      <c r="AK30" s="172"/>
      <c r="AL30" s="148"/>
      <c r="AM30" s="98">
        <f t="shared" si="11"/>
        <v>0</v>
      </c>
      <c r="AN30" s="172"/>
      <c r="AO30" s="142"/>
      <c r="AP30" s="146"/>
      <c r="AQ30" s="146"/>
      <c r="AR30" s="195"/>
      <c r="AS30" s="98">
        <f t="shared" si="5"/>
        <v>0</v>
      </c>
      <c r="AT30" s="232"/>
      <c r="AU30" s="144"/>
      <c r="AV30" s="144"/>
      <c r="AW30" s="144"/>
      <c r="AX30" s="144"/>
      <c r="AY30" s="158"/>
      <c r="AZ30" s="98">
        <f t="shared" si="6"/>
        <v>0</v>
      </c>
      <c r="BA30" s="193"/>
      <c r="BB30" s="194"/>
      <c r="BC30" s="187"/>
      <c r="BD30" s="187"/>
      <c r="BE30" s="195"/>
      <c r="BF30" s="98">
        <f t="shared" si="7"/>
        <v>0</v>
      </c>
      <c r="BG30" s="237"/>
      <c r="BI30" s="122">
        <f t="shared" si="8"/>
        <v>0</v>
      </c>
      <c r="BJ30" s="252">
        <v>644</v>
      </c>
      <c r="BK30" s="254">
        <v>644</v>
      </c>
      <c r="BL30" s="254">
        <v>644</v>
      </c>
      <c r="BM30" s="254">
        <v>644</v>
      </c>
      <c r="BN30" s="253"/>
      <c r="BO30" s="255"/>
      <c r="BP30" s="244">
        <f t="shared" si="12"/>
        <v>2576</v>
      </c>
      <c r="BQ30" s="245">
        <f t="shared" si="13"/>
        <v>2576</v>
      </c>
      <c r="BR30" s="100">
        <f>SUM(BR29,BQ30)</f>
        <v>35116</v>
      </c>
      <c r="BS30" s="100">
        <f>SUM(BS29,BF30)</f>
        <v>500</v>
      </c>
    </row>
    <row r="31" spans="1:146" x14ac:dyDescent="0.35">
      <c r="A31" s="205" t="s">
        <v>3</v>
      </c>
      <c r="B31" s="150"/>
      <c r="C31" s="152"/>
      <c r="D31" s="214"/>
      <c r="E31" s="162"/>
      <c r="F31" s="152"/>
      <c r="G31" s="162"/>
      <c r="H31" s="325"/>
      <c r="I31" s="164"/>
      <c r="J31" s="212"/>
      <c r="K31" s="150"/>
      <c r="L31" s="156"/>
      <c r="M31" s="98">
        <f t="shared" si="1"/>
        <v>0</v>
      </c>
      <c r="N31" s="173"/>
      <c r="O31" s="156"/>
      <c r="P31" s="173"/>
      <c r="Q31" s="163"/>
      <c r="R31" s="156"/>
      <c r="S31" s="98">
        <f t="shared" si="2"/>
        <v>0</v>
      </c>
      <c r="T31" s="180"/>
      <c r="U31" s="163"/>
      <c r="V31" s="163"/>
      <c r="W31" s="181"/>
      <c r="X31" s="98">
        <f t="shared" si="3"/>
        <v>0</v>
      </c>
      <c r="Y31" s="150"/>
      <c r="Z31" s="150"/>
      <c r="AA31" s="155"/>
      <c r="AB31" s="150"/>
      <c r="AC31" s="138"/>
      <c r="AD31" s="150"/>
      <c r="AE31" s="160"/>
      <c r="AF31" s="160"/>
      <c r="AG31" s="155"/>
      <c r="AH31" s="153"/>
      <c r="AI31" s="155"/>
      <c r="AJ31" s="98">
        <f t="shared" si="4"/>
        <v>0</v>
      </c>
      <c r="AK31" s="173"/>
      <c r="AL31" s="185"/>
      <c r="AM31" s="98">
        <f t="shared" si="11"/>
        <v>0</v>
      </c>
      <c r="AN31" s="173"/>
      <c r="AO31" s="152"/>
      <c r="AP31" s="191"/>
      <c r="AQ31" s="174"/>
      <c r="AR31" s="198"/>
      <c r="AS31" s="98">
        <f t="shared" si="5"/>
        <v>0</v>
      </c>
      <c r="AT31" s="233"/>
      <c r="AU31" s="160"/>
      <c r="AV31" s="160"/>
      <c r="AW31" s="160"/>
      <c r="AX31" s="160"/>
      <c r="AY31" s="155"/>
      <c r="AZ31" s="98">
        <f t="shared" si="6"/>
        <v>0</v>
      </c>
      <c r="BA31" s="196"/>
      <c r="BB31" s="197"/>
      <c r="BC31" s="190"/>
      <c r="BD31" s="190"/>
      <c r="BE31" s="198"/>
      <c r="BF31" s="98">
        <f t="shared" si="7"/>
        <v>0</v>
      </c>
      <c r="BG31" s="238"/>
      <c r="BI31" s="99">
        <f t="shared" si="8"/>
        <v>0</v>
      </c>
      <c r="BJ31" s="256">
        <v>644</v>
      </c>
      <c r="BK31" s="258">
        <v>644</v>
      </c>
      <c r="BL31" s="258">
        <v>644</v>
      </c>
      <c r="BM31" s="258">
        <v>644</v>
      </c>
      <c r="BN31" s="257">
        <v>644</v>
      </c>
      <c r="BO31" s="259"/>
      <c r="BP31" s="246">
        <f t="shared" si="12"/>
        <v>3220</v>
      </c>
      <c r="BQ31" s="247">
        <f t="shared" si="13"/>
        <v>3220</v>
      </c>
      <c r="BR31" s="101">
        <f>SUM(BR30,BQ31)</f>
        <v>38336</v>
      </c>
      <c r="BS31" s="383">
        <f>SUM(BS30,BF31)</f>
        <v>500</v>
      </c>
    </row>
    <row r="32" spans="1:146" x14ac:dyDescent="0.35">
      <c r="A32" s="203" t="s">
        <v>2</v>
      </c>
      <c r="B32" s="141"/>
      <c r="C32" s="142"/>
      <c r="D32" s="158"/>
      <c r="E32" s="161"/>
      <c r="F32" s="142"/>
      <c r="G32" s="145"/>
      <c r="H32" s="324"/>
      <c r="I32" s="147"/>
      <c r="J32" s="211"/>
      <c r="K32" s="141"/>
      <c r="L32" s="147"/>
      <c r="M32" s="98">
        <f t="shared" si="1"/>
        <v>0</v>
      </c>
      <c r="N32" s="172"/>
      <c r="O32" s="159"/>
      <c r="P32" s="172"/>
      <c r="Q32" s="146"/>
      <c r="R32" s="159"/>
      <c r="S32" s="98">
        <f t="shared" si="2"/>
        <v>0</v>
      </c>
      <c r="T32" s="177"/>
      <c r="U32" s="146"/>
      <c r="V32" s="146"/>
      <c r="W32" s="179"/>
      <c r="X32" s="98">
        <f t="shared" si="3"/>
        <v>0</v>
      </c>
      <c r="Y32" s="141"/>
      <c r="Z32" s="161"/>
      <c r="AA32" s="158"/>
      <c r="AB32" s="141"/>
      <c r="AC32" s="158"/>
      <c r="AD32" s="141"/>
      <c r="AE32" s="142"/>
      <c r="AF32" s="144"/>
      <c r="AG32" s="148"/>
      <c r="AH32" s="145"/>
      <c r="AI32" s="158"/>
      <c r="AJ32" s="98">
        <f t="shared" si="4"/>
        <v>0</v>
      </c>
      <c r="AK32" s="172"/>
      <c r="AL32" s="148"/>
      <c r="AM32" s="98">
        <f t="shared" si="11"/>
        <v>0</v>
      </c>
      <c r="AN32" s="172"/>
      <c r="AO32" s="142"/>
      <c r="AP32" s="187"/>
      <c r="AQ32" s="146"/>
      <c r="AR32" s="195"/>
      <c r="AS32" s="98">
        <f t="shared" si="5"/>
        <v>0</v>
      </c>
      <c r="AT32" s="232"/>
      <c r="AU32" s="144"/>
      <c r="AV32" s="144"/>
      <c r="AW32" s="144"/>
      <c r="AX32" s="144"/>
      <c r="AY32" s="158"/>
      <c r="AZ32" s="98">
        <f t="shared" si="6"/>
        <v>0</v>
      </c>
      <c r="BA32" s="193"/>
      <c r="BB32" s="194"/>
      <c r="BC32" s="187"/>
      <c r="BD32" s="187"/>
      <c r="BE32" s="195"/>
      <c r="BF32" s="98">
        <f t="shared" si="7"/>
        <v>0</v>
      </c>
      <c r="BG32" s="237"/>
      <c r="BI32" s="122">
        <f t="shared" si="8"/>
        <v>0</v>
      </c>
      <c r="BJ32" s="252">
        <v>644</v>
      </c>
      <c r="BK32" s="254">
        <v>644</v>
      </c>
      <c r="BL32" s="254">
        <v>644</v>
      </c>
      <c r="BM32" s="254">
        <v>644</v>
      </c>
      <c r="BN32" s="253"/>
      <c r="BO32" s="255"/>
      <c r="BP32" s="244">
        <f t="shared" si="12"/>
        <v>2576</v>
      </c>
      <c r="BQ32" s="245">
        <f t="shared" si="13"/>
        <v>2576</v>
      </c>
      <c r="BR32" s="100">
        <f>SUM(BR31,BQ32)</f>
        <v>40912</v>
      </c>
      <c r="BS32" s="100">
        <f>SUM(BS31,BF32)</f>
        <v>500</v>
      </c>
    </row>
    <row r="33" spans="1:146" s="108" customFormat="1" ht="16" thickBot="1" x14ac:dyDescent="0.4">
      <c r="A33" s="206" t="s">
        <v>1</v>
      </c>
      <c r="B33" s="165"/>
      <c r="C33" s="166"/>
      <c r="D33" s="272"/>
      <c r="E33" s="273"/>
      <c r="F33" s="166"/>
      <c r="G33" s="273"/>
      <c r="H33" s="327"/>
      <c r="I33" s="170"/>
      <c r="J33" s="274"/>
      <c r="K33" s="165"/>
      <c r="L33" s="176"/>
      <c r="M33" s="102">
        <f t="shared" si="1"/>
        <v>0</v>
      </c>
      <c r="N33" s="175"/>
      <c r="O33" s="176"/>
      <c r="P33" s="175"/>
      <c r="Q33" s="169"/>
      <c r="R33" s="176"/>
      <c r="S33" s="102">
        <f t="shared" si="2"/>
        <v>0</v>
      </c>
      <c r="T33" s="182"/>
      <c r="U33" s="169"/>
      <c r="V33" s="169"/>
      <c r="W33" s="183"/>
      <c r="X33" s="102">
        <f t="shared" si="3"/>
        <v>0</v>
      </c>
      <c r="Y33" s="165"/>
      <c r="Z33" s="165"/>
      <c r="AA33" s="171"/>
      <c r="AB33" s="165"/>
      <c r="AC33" s="171"/>
      <c r="AD33" s="165"/>
      <c r="AE33" s="166"/>
      <c r="AF33" s="166"/>
      <c r="AG33" s="171"/>
      <c r="AH33" s="168"/>
      <c r="AI33" s="171"/>
      <c r="AJ33" s="102">
        <f t="shared" si="4"/>
        <v>0</v>
      </c>
      <c r="AK33" s="175"/>
      <c r="AL33" s="230"/>
      <c r="AM33" s="102">
        <f t="shared" si="11"/>
        <v>0</v>
      </c>
      <c r="AN33" s="175"/>
      <c r="AO33" s="166"/>
      <c r="AP33" s="192"/>
      <c r="AQ33" s="169"/>
      <c r="AR33" s="200"/>
      <c r="AS33" s="102">
        <f t="shared" si="5"/>
        <v>0</v>
      </c>
      <c r="AT33" s="234"/>
      <c r="AU33" s="167"/>
      <c r="AV33" s="167"/>
      <c r="AW33" s="167"/>
      <c r="AX33" s="167"/>
      <c r="AY33" s="171"/>
      <c r="AZ33" s="102">
        <f t="shared" si="6"/>
        <v>0</v>
      </c>
      <c r="BA33" s="199"/>
      <c r="BB33" s="201"/>
      <c r="BC33" s="192"/>
      <c r="BD33" s="192"/>
      <c r="BE33" s="200"/>
      <c r="BF33" s="102">
        <f t="shared" si="7"/>
        <v>0</v>
      </c>
      <c r="BG33" s="186"/>
      <c r="BH33" s="103"/>
      <c r="BI33" s="104">
        <f t="shared" si="8"/>
        <v>0</v>
      </c>
      <c r="BJ33" s="275">
        <v>644</v>
      </c>
      <c r="BK33" s="277">
        <v>644</v>
      </c>
      <c r="BL33" s="277">
        <v>644</v>
      </c>
      <c r="BM33" s="277">
        <v>644</v>
      </c>
      <c r="BN33" s="276"/>
      <c r="BO33" s="278"/>
      <c r="BP33" s="279">
        <f t="shared" si="12"/>
        <v>2576</v>
      </c>
      <c r="BQ33" s="280">
        <f t="shared" si="13"/>
        <v>2576</v>
      </c>
      <c r="BR33" s="105">
        <f>SUM(BR32,BQ33)</f>
        <v>43488</v>
      </c>
      <c r="BS33" s="383">
        <f>SUM(BS32,BF33)</f>
        <v>500</v>
      </c>
      <c r="BT33" s="106"/>
      <c r="BY33" s="107"/>
      <c r="BZ33" s="107"/>
      <c r="CA33" s="107"/>
      <c r="CB33" s="107"/>
      <c r="CC33" s="107"/>
      <c r="CD33" s="107"/>
      <c r="CE33" s="107"/>
    </row>
    <row r="34" spans="1:146" ht="16.5" thickTop="1" thickBot="1" x14ac:dyDescent="0.4">
      <c r="A34" s="207" t="s">
        <v>0</v>
      </c>
      <c r="B34" s="109">
        <f t="shared" ref="B34:L34" si="15">SUM(B22:B33)</f>
        <v>0</v>
      </c>
      <c r="C34" s="110">
        <f t="shared" si="15"/>
        <v>0</v>
      </c>
      <c r="D34" s="111">
        <f t="shared" si="15"/>
        <v>0</v>
      </c>
      <c r="E34" s="109">
        <f t="shared" si="15"/>
        <v>0</v>
      </c>
      <c r="F34" s="110">
        <f t="shared" si="15"/>
        <v>0</v>
      </c>
      <c r="G34" s="109">
        <f t="shared" si="15"/>
        <v>0</v>
      </c>
      <c r="H34" s="109">
        <f t="shared" si="15"/>
        <v>0</v>
      </c>
      <c r="I34" s="111">
        <f t="shared" si="15"/>
        <v>0</v>
      </c>
      <c r="J34" s="112">
        <f t="shared" si="15"/>
        <v>0</v>
      </c>
      <c r="K34" s="109">
        <f t="shared" si="15"/>
        <v>0</v>
      </c>
      <c r="L34" s="111">
        <f t="shared" si="15"/>
        <v>0</v>
      </c>
      <c r="M34" s="62"/>
      <c r="N34" s="109">
        <f t="shared" ref="N34:R34" si="16">SUM(N22:N33)</f>
        <v>0</v>
      </c>
      <c r="O34" s="111">
        <f t="shared" si="16"/>
        <v>0</v>
      </c>
      <c r="P34" s="109">
        <f t="shared" si="16"/>
        <v>0</v>
      </c>
      <c r="Q34" s="110">
        <f t="shared" si="16"/>
        <v>0</v>
      </c>
      <c r="R34" s="111">
        <f t="shared" si="16"/>
        <v>0</v>
      </c>
      <c r="S34" s="62"/>
      <c r="T34" s="109">
        <f t="shared" ref="T34:W34" si="17">SUM(T22:T33)</f>
        <v>0</v>
      </c>
      <c r="U34" s="110">
        <f t="shared" si="17"/>
        <v>0</v>
      </c>
      <c r="V34" s="110">
        <f t="shared" si="17"/>
        <v>0</v>
      </c>
      <c r="W34" s="111">
        <f t="shared" si="17"/>
        <v>0</v>
      </c>
      <c r="X34" s="63"/>
      <c r="Y34" s="109">
        <f t="shared" ref="Y34:AL34" si="18">SUM(Y22:Y33)</f>
        <v>0</v>
      </c>
      <c r="Z34" s="109">
        <f t="shared" si="18"/>
        <v>0</v>
      </c>
      <c r="AA34" s="111">
        <f t="shared" si="18"/>
        <v>0</v>
      </c>
      <c r="AB34" s="109">
        <f t="shared" si="18"/>
        <v>0</v>
      </c>
      <c r="AC34" s="111">
        <f t="shared" si="18"/>
        <v>0</v>
      </c>
      <c r="AD34" s="109">
        <f t="shared" si="18"/>
        <v>0</v>
      </c>
      <c r="AE34" s="110">
        <f t="shared" si="18"/>
        <v>0</v>
      </c>
      <c r="AF34" s="110">
        <f t="shared" si="18"/>
        <v>0</v>
      </c>
      <c r="AG34" s="111">
        <f t="shared" si="18"/>
        <v>0</v>
      </c>
      <c r="AH34" s="109">
        <f t="shared" si="18"/>
        <v>0</v>
      </c>
      <c r="AI34" s="111">
        <f t="shared" si="18"/>
        <v>0</v>
      </c>
      <c r="AJ34" s="62">
        <f t="shared" si="18"/>
        <v>0</v>
      </c>
      <c r="AK34" s="109">
        <f t="shared" si="18"/>
        <v>0</v>
      </c>
      <c r="AL34" s="111">
        <f t="shared" si="18"/>
        <v>0</v>
      </c>
      <c r="AM34" s="225"/>
      <c r="AN34" s="109">
        <f t="shared" ref="AN34:AZ34" si="19">SUM(AN22:AN33)</f>
        <v>0</v>
      </c>
      <c r="AO34" s="110">
        <f t="shared" si="19"/>
        <v>0</v>
      </c>
      <c r="AP34" s="110">
        <f t="shared" si="19"/>
        <v>0</v>
      </c>
      <c r="AQ34" s="110">
        <f t="shared" si="19"/>
        <v>0</v>
      </c>
      <c r="AR34" s="111">
        <f t="shared" si="19"/>
        <v>0</v>
      </c>
      <c r="AS34" s="62">
        <f t="shared" si="19"/>
        <v>0</v>
      </c>
      <c r="AT34" s="109">
        <f t="shared" si="19"/>
        <v>0</v>
      </c>
      <c r="AU34" s="110">
        <f t="shared" si="19"/>
        <v>0</v>
      </c>
      <c r="AV34" s="110">
        <f t="shared" si="19"/>
        <v>0</v>
      </c>
      <c r="AW34" s="110">
        <f t="shared" si="19"/>
        <v>0</v>
      </c>
      <c r="AX34" s="110">
        <f t="shared" si="19"/>
        <v>0</v>
      </c>
      <c r="AY34" s="111">
        <f t="shared" si="19"/>
        <v>0</v>
      </c>
      <c r="AZ34" s="113">
        <f t="shared" si="19"/>
        <v>0</v>
      </c>
      <c r="BA34" s="109">
        <f t="shared" ref="BA34:BE34" si="20">SUM(BA22:BA33)</f>
        <v>0</v>
      </c>
      <c r="BB34" s="114">
        <f t="shared" si="20"/>
        <v>0</v>
      </c>
      <c r="BC34" s="110">
        <f t="shared" si="20"/>
        <v>0</v>
      </c>
      <c r="BD34" s="110">
        <f t="shared" si="20"/>
        <v>0</v>
      </c>
      <c r="BE34" s="111">
        <f t="shared" si="20"/>
        <v>0</v>
      </c>
      <c r="BF34" s="62"/>
      <c r="BG34" s="140">
        <f>SUM(BG22:BG33)</f>
        <v>0</v>
      </c>
      <c r="BH34" s="58"/>
      <c r="BI34" s="266">
        <f t="shared" ref="BI34:BQ34" si="21">SUM(BI22:BI33)</f>
        <v>0</v>
      </c>
      <c r="BJ34" s="266">
        <f t="shared" si="21"/>
        <v>7728</v>
      </c>
      <c r="BK34" s="268">
        <f t="shared" si="21"/>
        <v>7728</v>
      </c>
      <c r="BL34" s="268">
        <f t="shared" si="21"/>
        <v>7728</v>
      </c>
      <c r="BM34" s="268">
        <f t="shared" si="21"/>
        <v>7728</v>
      </c>
      <c r="BN34" s="267">
        <f t="shared" si="21"/>
        <v>2576</v>
      </c>
      <c r="BO34" s="269">
        <f t="shared" si="21"/>
        <v>0</v>
      </c>
      <c r="BP34" s="270">
        <f t="shared" si="21"/>
        <v>33488</v>
      </c>
      <c r="BQ34" s="271">
        <f t="shared" si="21"/>
        <v>33488</v>
      </c>
      <c r="BR34" s="115">
        <f>BR33</f>
        <v>43488</v>
      </c>
      <c r="BS34" s="115">
        <f>BS33</f>
        <v>500</v>
      </c>
    </row>
    <row r="35" spans="1:146" ht="16" thickBot="1" x14ac:dyDescent="0.4">
      <c r="A35" s="241" t="s">
        <v>74</v>
      </c>
      <c r="B35" s="354">
        <f>SUM(B34:D34)</f>
        <v>0</v>
      </c>
      <c r="C35" s="355"/>
      <c r="D35" s="356"/>
      <c r="E35" s="354">
        <f>SUM(E34:F34)</f>
        <v>0</v>
      </c>
      <c r="F35" s="355"/>
      <c r="G35" s="330">
        <f>SUM(G34:I34)</f>
        <v>0</v>
      </c>
      <c r="H35" s="331"/>
      <c r="I35" s="332"/>
      <c r="J35" s="215">
        <f>SUM(J34:J34)</f>
        <v>0</v>
      </c>
      <c r="K35" s="349">
        <f>SUM(K34:L34)</f>
        <v>0</v>
      </c>
      <c r="L35" s="350"/>
      <c r="M35" s="116"/>
      <c r="N35" s="357">
        <f>SUM(N34:O34)</f>
        <v>0</v>
      </c>
      <c r="O35" s="358"/>
      <c r="P35" s="357">
        <f>SUM(P34:R34)</f>
        <v>0</v>
      </c>
      <c r="Q35" s="359"/>
      <c r="R35" s="358"/>
      <c r="S35" s="116"/>
      <c r="T35" s="354"/>
      <c r="U35" s="355"/>
      <c r="V35" s="355"/>
      <c r="W35" s="356"/>
      <c r="X35" s="117"/>
      <c r="Y35" s="202">
        <f>SUM(Y34:Y34)</f>
        <v>0</v>
      </c>
      <c r="Z35" s="346">
        <f>SUM(Z34:AA34)</f>
        <v>0</v>
      </c>
      <c r="AA35" s="347"/>
      <c r="AB35" s="346">
        <f>SUM(AB34:AC34)</f>
        <v>0</v>
      </c>
      <c r="AC35" s="347"/>
      <c r="AD35" s="346">
        <f>SUM(AD34:AG34)</f>
        <v>0</v>
      </c>
      <c r="AE35" s="348"/>
      <c r="AF35" s="348"/>
      <c r="AG35" s="347"/>
      <c r="AH35" s="346"/>
      <c r="AI35" s="347"/>
      <c r="AJ35" s="116"/>
      <c r="AK35" s="349"/>
      <c r="AL35" s="350"/>
      <c r="AM35" s="226"/>
      <c r="AN35" s="346"/>
      <c r="AO35" s="348"/>
      <c r="AP35" s="348"/>
      <c r="AQ35" s="348"/>
      <c r="AR35" s="347"/>
      <c r="AS35" s="116"/>
      <c r="AT35" s="346"/>
      <c r="AU35" s="348"/>
      <c r="AV35" s="348"/>
      <c r="AW35" s="348"/>
      <c r="AX35" s="348"/>
      <c r="AY35" s="347"/>
      <c r="AZ35" s="113"/>
      <c r="BA35" s="286">
        <f>SUM(BA34:BA34)</f>
        <v>0</v>
      </c>
      <c r="BB35" s="330">
        <f>SUM(BB34:BE34)</f>
        <v>0</v>
      </c>
      <c r="BC35" s="331"/>
      <c r="BD35" s="331"/>
      <c r="BE35" s="332"/>
      <c r="BF35" s="62"/>
      <c r="BG35" s="239"/>
      <c r="BH35" s="2"/>
      <c r="BI35" s="260"/>
      <c r="BJ35" s="333">
        <f>SUM(BJ34:BN34)</f>
        <v>33488</v>
      </c>
      <c r="BK35" s="334"/>
      <c r="BL35" s="334"/>
      <c r="BM35" s="334"/>
      <c r="BN35" s="335"/>
      <c r="BO35" s="261"/>
      <c r="BP35" s="262"/>
      <c r="BQ35" s="263"/>
      <c r="BT35" s="118"/>
      <c r="BU35" s="2"/>
      <c r="BV35" s="2"/>
      <c r="BW35" s="2"/>
    </row>
    <row r="36" spans="1:146" ht="16" thickBot="1" x14ac:dyDescent="0.4">
      <c r="A36" s="208" t="s">
        <v>75</v>
      </c>
      <c r="B36" s="336">
        <f>SUM(B34:L34)</f>
        <v>0</v>
      </c>
      <c r="C36" s="337"/>
      <c r="D36" s="337"/>
      <c r="E36" s="337"/>
      <c r="F36" s="337"/>
      <c r="G36" s="337"/>
      <c r="H36" s="337"/>
      <c r="I36" s="337"/>
      <c r="J36" s="337"/>
      <c r="K36" s="337"/>
      <c r="L36" s="338"/>
      <c r="M36" s="120"/>
      <c r="N36" s="336">
        <f>SUM(N34:R34)</f>
        <v>0</v>
      </c>
      <c r="O36" s="337"/>
      <c r="P36" s="339"/>
      <c r="Q36" s="339"/>
      <c r="R36" s="340"/>
      <c r="S36" s="120"/>
      <c r="T36" s="336">
        <f>SUM(T34:W34)</f>
        <v>0</v>
      </c>
      <c r="U36" s="337"/>
      <c r="V36" s="337"/>
      <c r="W36" s="338"/>
      <c r="X36" s="121"/>
      <c r="Y36" s="336">
        <f>SUM(Y34:AI34)</f>
        <v>0</v>
      </c>
      <c r="Z36" s="337"/>
      <c r="AA36" s="337"/>
      <c r="AB36" s="337"/>
      <c r="AC36" s="337"/>
      <c r="AD36" s="337"/>
      <c r="AE36" s="337"/>
      <c r="AF36" s="337"/>
      <c r="AG36" s="337"/>
      <c r="AH36" s="337"/>
      <c r="AI36" s="338"/>
      <c r="AJ36" s="120"/>
      <c r="AK36" s="336">
        <f>SUM(AK34:AL34)</f>
        <v>0</v>
      </c>
      <c r="AL36" s="341"/>
      <c r="AM36" s="222"/>
      <c r="AN36" s="342">
        <f>SUM(AN34:AR34)</f>
        <v>0</v>
      </c>
      <c r="AO36" s="343"/>
      <c r="AP36" s="343"/>
      <c r="AQ36" s="343"/>
      <c r="AR36" s="344"/>
      <c r="AS36" s="120"/>
      <c r="AT36" s="342">
        <f>SUM(AT34:AY34)</f>
        <v>0</v>
      </c>
      <c r="AU36" s="343"/>
      <c r="AV36" s="343"/>
      <c r="AW36" s="343"/>
      <c r="AX36" s="343"/>
      <c r="AY36" s="345"/>
      <c r="AZ36" s="120"/>
      <c r="BA36" s="336">
        <f>SUM(BA34:BE34)</f>
        <v>0</v>
      </c>
      <c r="BB36" s="337"/>
      <c r="BC36" s="337"/>
      <c r="BD36" s="337"/>
      <c r="BE36" s="338"/>
      <c r="BF36" s="120"/>
      <c r="BG36" s="240">
        <f>SUM(BG34)</f>
        <v>0</v>
      </c>
      <c r="BH36" s="3"/>
      <c r="BI36" s="260"/>
      <c r="BJ36" s="264"/>
      <c r="BK36" s="265"/>
      <c r="BL36" s="265"/>
      <c r="BM36" s="265"/>
      <c r="BN36" s="265"/>
      <c r="BO36" s="261"/>
      <c r="BP36" s="262"/>
      <c r="BQ36" s="263"/>
      <c r="BT36" s="118"/>
      <c r="BU36" s="2"/>
      <c r="BV36" s="2"/>
      <c r="BW36" s="2"/>
      <c r="BX36" s="2"/>
      <c r="BY36" s="119"/>
      <c r="BZ36" s="119"/>
      <c r="CA36" s="119"/>
      <c r="CB36" s="119"/>
      <c r="CC36" s="119"/>
      <c r="CD36" s="119"/>
      <c r="CE36" s="119"/>
      <c r="CF36" s="2"/>
      <c r="CG36" s="2"/>
      <c r="CH36" s="2"/>
    </row>
    <row r="37" spans="1:146" s="8" customFormat="1" x14ac:dyDescent="0.35">
      <c r="A37" s="58"/>
      <c r="M37" s="59"/>
      <c r="S37" s="59"/>
      <c r="T37" s="16"/>
      <c r="U37" s="16"/>
      <c r="V37" s="16"/>
      <c r="W37" s="16"/>
      <c r="X37" s="17"/>
      <c r="AJ37" s="59"/>
      <c r="AM37" s="222"/>
      <c r="AS37" s="59"/>
      <c r="AZ37" s="59"/>
      <c r="BF37" s="59"/>
      <c r="BH37" s="3"/>
      <c r="BI37" s="2"/>
      <c r="BJ37" s="3"/>
      <c r="BK37" s="3"/>
      <c r="BL37" s="3"/>
      <c r="BM37" s="3"/>
      <c r="BN37" s="3"/>
      <c r="BO37" s="3"/>
      <c r="BP37" s="2"/>
      <c r="BQ37" s="9"/>
      <c r="BR37" s="9"/>
      <c r="BS37" s="9"/>
      <c r="BT37" s="10"/>
      <c r="BU37" s="3"/>
      <c r="BV37" s="3"/>
      <c r="BW37" s="3"/>
      <c r="BX37" s="3"/>
      <c r="BY37" s="11"/>
      <c r="BZ37" s="11"/>
      <c r="CA37" s="11"/>
      <c r="CB37" s="11"/>
      <c r="CC37" s="11"/>
      <c r="CD37" s="11"/>
      <c r="CE37" s="11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</row>
    <row r="38" spans="1:146" ht="16" thickBot="1" x14ac:dyDescent="0.4">
      <c r="M38" s="17"/>
      <c r="S38" s="17"/>
      <c r="AJ38" s="17"/>
      <c r="AM38" s="227"/>
      <c r="AS38" s="17"/>
      <c r="AZ38" s="17"/>
      <c r="BF38" s="17"/>
      <c r="BH38" s="3"/>
    </row>
    <row r="39" spans="1:146" s="8" customFormat="1" ht="21.5" thickBot="1" x14ac:dyDescent="0.55000000000000004">
      <c r="A39" s="123">
        <v>2027</v>
      </c>
      <c r="B39" s="351" t="s">
        <v>34</v>
      </c>
      <c r="C39" s="352"/>
      <c r="D39" s="360"/>
      <c r="E39" s="360"/>
      <c r="F39" s="360"/>
      <c r="G39" s="360"/>
      <c r="H39" s="360"/>
      <c r="I39" s="360"/>
      <c r="J39" s="360"/>
      <c r="K39" s="360"/>
      <c r="L39" s="361"/>
      <c r="M39" s="62"/>
      <c r="N39" s="351" t="s">
        <v>45</v>
      </c>
      <c r="O39" s="352"/>
      <c r="P39" s="352"/>
      <c r="Q39" s="352"/>
      <c r="R39" s="353"/>
      <c r="S39" s="62"/>
      <c r="T39" s="362" t="s">
        <v>44</v>
      </c>
      <c r="U39" s="363"/>
      <c r="V39" s="363"/>
      <c r="W39" s="364"/>
      <c r="X39" s="63"/>
      <c r="Y39" s="352" t="s">
        <v>28</v>
      </c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62"/>
      <c r="AK39" s="351" t="s">
        <v>43</v>
      </c>
      <c r="AL39" s="353"/>
      <c r="AM39" s="223"/>
      <c r="AN39" s="351" t="s">
        <v>71</v>
      </c>
      <c r="AO39" s="352"/>
      <c r="AP39" s="352"/>
      <c r="AQ39" s="352"/>
      <c r="AR39" s="353"/>
      <c r="AS39" s="62"/>
      <c r="AT39" s="351" t="s">
        <v>72</v>
      </c>
      <c r="AU39" s="352"/>
      <c r="AV39" s="352"/>
      <c r="AW39" s="352"/>
      <c r="AX39" s="352"/>
      <c r="AY39" s="353"/>
      <c r="AZ39" s="65"/>
      <c r="BA39" s="351" t="s">
        <v>73</v>
      </c>
      <c r="BB39" s="352"/>
      <c r="BC39" s="352"/>
      <c r="BD39" s="352"/>
      <c r="BE39" s="353"/>
      <c r="BF39" s="62"/>
      <c r="BG39" s="209" t="s">
        <v>42</v>
      </c>
      <c r="BH39" s="64"/>
      <c r="BI39" s="64"/>
      <c r="BJ39" s="64"/>
      <c r="BK39" s="64"/>
      <c r="BL39" s="64"/>
      <c r="BM39" s="64"/>
      <c r="BN39" s="64"/>
      <c r="BO39" s="64"/>
      <c r="BP39" s="64"/>
      <c r="BQ39" s="66"/>
      <c r="BR39" s="66"/>
      <c r="BS39" s="66"/>
      <c r="BT39" s="10"/>
      <c r="BU39" s="3"/>
      <c r="BV39" s="3"/>
      <c r="BW39" s="3"/>
      <c r="BX39" s="3"/>
      <c r="BY39" s="11"/>
      <c r="BZ39" s="11"/>
      <c r="CA39" s="11"/>
      <c r="CB39" s="11"/>
      <c r="CC39" s="11"/>
      <c r="CD39" s="11"/>
      <c r="CE39" s="11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</row>
    <row r="40" spans="1:146" s="82" customFormat="1" x14ac:dyDescent="0.35">
      <c r="A40" s="124"/>
      <c r="B40" s="125" t="s">
        <v>77</v>
      </c>
      <c r="C40" s="126" t="s">
        <v>41</v>
      </c>
      <c r="D40" s="127" t="s">
        <v>67</v>
      </c>
      <c r="E40" s="125" t="s">
        <v>40</v>
      </c>
      <c r="F40" s="126" t="s">
        <v>68</v>
      </c>
      <c r="G40" s="125" t="s">
        <v>39</v>
      </c>
      <c r="H40" s="328" t="s">
        <v>38</v>
      </c>
      <c r="I40" s="127" t="s">
        <v>90</v>
      </c>
      <c r="J40" s="130" t="s">
        <v>37</v>
      </c>
      <c r="K40" s="125" t="s">
        <v>36</v>
      </c>
      <c r="L40" s="127" t="s">
        <v>69</v>
      </c>
      <c r="M40" s="73"/>
      <c r="N40" s="125" t="s">
        <v>78</v>
      </c>
      <c r="O40" s="127" t="s">
        <v>32</v>
      </c>
      <c r="P40" s="125" t="s">
        <v>35</v>
      </c>
      <c r="Q40" s="126" t="s">
        <v>31</v>
      </c>
      <c r="R40" s="127" t="s">
        <v>30</v>
      </c>
      <c r="S40" s="73"/>
      <c r="T40" s="281" t="s">
        <v>34</v>
      </c>
      <c r="U40" s="129" t="s">
        <v>33</v>
      </c>
      <c r="V40" s="129" t="s">
        <v>16</v>
      </c>
      <c r="W40" s="282" t="s">
        <v>70</v>
      </c>
      <c r="X40" s="73"/>
      <c r="Y40" s="125" t="s">
        <v>79</v>
      </c>
      <c r="Z40" s="125" t="s">
        <v>29</v>
      </c>
      <c r="AA40" s="127" t="s">
        <v>28</v>
      </c>
      <c r="AB40" s="125" t="s">
        <v>80</v>
      </c>
      <c r="AC40" s="127" t="s">
        <v>81</v>
      </c>
      <c r="AD40" s="125" t="s">
        <v>27</v>
      </c>
      <c r="AE40" s="126" t="s">
        <v>26</v>
      </c>
      <c r="AF40" s="126" t="s">
        <v>25</v>
      </c>
      <c r="AG40" s="127" t="s">
        <v>24</v>
      </c>
      <c r="AH40" s="125" t="s">
        <v>23</v>
      </c>
      <c r="AI40" s="127" t="s">
        <v>22</v>
      </c>
      <c r="AJ40" s="73"/>
      <c r="AK40" s="125">
        <v>1</v>
      </c>
      <c r="AL40" s="127">
        <v>2</v>
      </c>
      <c r="AM40" s="224"/>
      <c r="AN40" s="281" t="s">
        <v>65</v>
      </c>
      <c r="AO40" s="129" t="s">
        <v>21</v>
      </c>
      <c r="AP40" s="129" t="s">
        <v>82</v>
      </c>
      <c r="AQ40" s="129" t="s">
        <v>66</v>
      </c>
      <c r="AR40" s="282" t="s">
        <v>20</v>
      </c>
      <c r="AS40" s="73"/>
      <c r="AT40" s="281">
        <v>1</v>
      </c>
      <c r="AU40" s="129">
        <v>2</v>
      </c>
      <c r="AV40" s="129">
        <v>3</v>
      </c>
      <c r="AW40" s="129">
        <v>4</v>
      </c>
      <c r="AX40" s="129">
        <v>5</v>
      </c>
      <c r="AY40" s="282">
        <v>6</v>
      </c>
      <c r="AZ40" s="75"/>
      <c r="BA40" s="125" t="s">
        <v>83</v>
      </c>
      <c r="BB40" s="128" t="s">
        <v>19</v>
      </c>
      <c r="BC40" s="129" t="s">
        <v>18</v>
      </c>
      <c r="BD40" s="129" t="s">
        <v>17</v>
      </c>
      <c r="BE40" s="282" t="s">
        <v>84</v>
      </c>
      <c r="BF40" s="73"/>
      <c r="BG40" s="283" t="s">
        <v>16</v>
      </c>
      <c r="BH40" s="74"/>
      <c r="BI40" s="124" t="s">
        <v>15</v>
      </c>
      <c r="BJ40" s="132" t="s">
        <v>85</v>
      </c>
      <c r="BK40" s="133" t="s">
        <v>86</v>
      </c>
      <c r="BL40" s="133" t="s">
        <v>87</v>
      </c>
      <c r="BM40" s="133" t="s">
        <v>88</v>
      </c>
      <c r="BN40" s="134" t="s">
        <v>89</v>
      </c>
      <c r="BO40" s="284" t="s">
        <v>14</v>
      </c>
      <c r="BP40" s="131" t="s">
        <v>13</v>
      </c>
      <c r="BQ40" s="135" t="s">
        <v>12</v>
      </c>
      <c r="BR40" s="135" t="s">
        <v>94</v>
      </c>
      <c r="BS40" s="135" t="s">
        <v>73</v>
      </c>
      <c r="BT40" s="81"/>
      <c r="BU40" s="241"/>
      <c r="BV40" s="241"/>
      <c r="BW40" s="241"/>
      <c r="BX40" s="3"/>
      <c r="BY40" s="11"/>
      <c r="BZ40" s="11"/>
      <c r="CA40" s="11"/>
      <c r="CB40" s="11"/>
      <c r="CC40" s="11"/>
      <c r="CD40" s="11"/>
      <c r="CE40" s="11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</row>
    <row r="41" spans="1:146" s="97" customFormat="1" ht="12" customHeight="1" x14ac:dyDescent="0.35">
      <c r="A41" s="93"/>
      <c r="B41" s="84"/>
      <c r="C41" s="85"/>
      <c r="D41" s="86"/>
      <c r="E41" s="84"/>
      <c r="F41" s="85"/>
      <c r="G41" s="84"/>
      <c r="H41" s="91"/>
      <c r="I41" s="86"/>
      <c r="J41" s="91"/>
      <c r="K41" s="84"/>
      <c r="L41" s="86"/>
      <c r="M41" s="88"/>
      <c r="N41" s="84"/>
      <c r="O41" s="86"/>
      <c r="P41" s="84"/>
      <c r="Q41" s="85"/>
      <c r="R41" s="86"/>
      <c r="S41" s="88"/>
      <c r="T41" s="89"/>
      <c r="U41" s="85"/>
      <c r="V41" s="85"/>
      <c r="W41" s="86"/>
      <c r="X41" s="90"/>
      <c r="Y41" s="84"/>
      <c r="Z41" s="84"/>
      <c r="AA41" s="86"/>
      <c r="AB41" s="84"/>
      <c r="AC41" s="86"/>
      <c r="AD41" s="84"/>
      <c r="AE41" s="85"/>
      <c r="AF41" s="85"/>
      <c r="AG41" s="86"/>
      <c r="AH41" s="84"/>
      <c r="AI41" s="86"/>
      <c r="AJ41" s="92"/>
      <c r="AK41" s="84"/>
      <c r="AL41" s="86"/>
      <c r="AM41" s="231"/>
      <c r="AN41" s="84"/>
      <c r="AO41" s="85"/>
      <c r="AP41" s="85"/>
      <c r="AQ41" s="85"/>
      <c r="AR41" s="86"/>
      <c r="AS41" s="92"/>
      <c r="AT41" s="84"/>
      <c r="AU41" s="85"/>
      <c r="AV41" s="85"/>
      <c r="AW41" s="85"/>
      <c r="AX41" s="85"/>
      <c r="AY41" s="86"/>
      <c r="AZ41" s="94"/>
      <c r="BA41" s="84"/>
      <c r="BB41" s="87"/>
      <c r="BC41" s="85"/>
      <c r="BD41" s="85"/>
      <c r="BE41" s="86"/>
      <c r="BF41" s="92"/>
      <c r="BG41" s="236"/>
      <c r="BH41" s="74"/>
      <c r="BI41" s="93"/>
      <c r="BJ41" s="250"/>
      <c r="BK41" s="243"/>
      <c r="BL41" s="243"/>
      <c r="BM41" s="243"/>
      <c r="BN41" s="251"/>
      <c r="BO41" s="249"/>
      <c r="BP41" s="83"/>
      <c r="BQ41" s="95"/>
      <c r="BR41" s="95"/>
      <c r="BS41" s="95"/>
      <c r="BT41" s="96"/>
      <c r="BU41" s="285"/>
      <c r="BV41" s="241"/>
      <c r="BW41" s="241"/>
      <c r="BX41" s="3"/>
      <c r="BY41" s="11"/>
      <c r="BZ41" s="11"/>
      <c r="CA41" s="11"/>
      <c r="CB41" s="11"/>
      <c r="CC41" s="11"/>
      <c r="CD41" s="11"/>
      <c r="CE41" s="11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</row>
    <row r="42" spans="1:146" x14ac:dyDescent="0.35">
      <c r="A42" s="203" t="s">
        <v>63</v>
      </c>
      <c r="B42" s="141"/>
      <c r="C42" s="157"/>
      <c r="D42" s="158"/>
      <c r="E42" s="161"/>
      <c r="F42" s="144"/>
      <c r="G42" s="145"/>
      <c r="H42" s="324"/>
      <c r="I42" s="147"/>
      <c r="J42" s="211"/>
      <c r="K42" s="141"/>
      <c r="L42" s="149"/>
      <c r="M42" s="98">
        <f t="shared" ref="M42:M53" si="22">SUM(B42:L42)</f>
        <v>0</v>
      </c>
      <c r="N42" s="172"/>
      <c r="O42" s="148"/>
      <c r="P42" s="172"/>
      <c r="Q42" s="146"/>
      <c r="R42" s="159"/>
      <c r="S42" s="98">
        <f t="shared" ref="S42:S53" si="23">SUM(N42:R42)</f>
        <v>0</v>
      </c>
      <c r="T42" s="177"/>
      <c r="U42" s="146"/>
      <c r="V42" s="146"/>
      <c r="W42" s="179"/>
      <c r="X42" s="98">
        <f t="shared" ref="X42:X53" si="24">SUM(T42:W42)</f>
        <v>0</v>
      </c>
      <c r="Y42" s="137"/>
      <c r="Z42" s="161"/>
      <c r="AA42" s="158"/>
      <c r="AB42" s="141"/>
      <c r="AC42" s="139"/>
      <c r="AD42" s="141"/>
      <c r="AE42" s="142"/>
      <c r="AF42" s="144"/>
      <c r="AG42" s="139"/>
      <c r="AH42" s="145"/>
      <c r="AI42" s="158"/>
      <c r="AJ42" s="98">
        <f t="shared" ref="AJ42:AJ53" si="25">SUM(Y42:AI42)</f>
        <v>0</v>
      </c>
      <c r="AK42" s="172"/>
      <c r="AL42" s="148"/>
      <c r="AM42" s="98">
        <f>SUM(AK42:AL42)</f>
        <v>0</v>
      </c>
      <c r="AN42" s="172"/>
      <c r="AO42" s="142"/>
      <c r="AP42" s="187"/>
      <c r="AQ42" s="146"/>
      <c r="AR42" s="195"/>
      <c r="AS42" s="98">
        <f t="shared" ref="AS42:AS53" si="26">SUM(AN42:AR42)</f>
        <v>0</v>
      </c>
      <c r="AT42" s="232"/>
      <c r="AU42" s="144"/>
      <c r="AV42" s="144"/>
      <c r="AW42" s="144"/>
      <c r="AX42" s="144"/>
      <c r="AY42" s="158"/>
      <c r="AZ42" s="98">
        <f t="shared" ref="AZ42:AZ53" si="27">SUM(AT42:AY42)</f>
        <v>0</v>
      </c>
      <c r="BA42" s="193"/>
      <c r="BB42" s="194"/>
      <c r="BC42" s="187"/>
      <c r="BD42" s="187"/>
      <c r="BE42" s="195"/>
      <c r="BF42" s="98">
        <f t="shared" ref="BF42:BF53" si="28">SUM(BA42:BD42)</f>
        <v>0</v>
      </c>
      <c r="BG42" s="237"/>
      <c r="BI42" s="122">
        <f t="shared" ref="BI42:BI53" si="29">SUM(B42:L42,N42:R42,T42:W42,Y42:AI42,AK42:AL42,AN42:AR42,AT42:AY42,BA42:BE42,BG42)</f>
        <v>0</v>
      </c>
      <c r="BJ42" s="252">
        <v>667</v>
      </c>
      <c r="BK42" s="254">
        <v>667</v>
      </c>
      <c r="BL42" s="254">
        <v>667</v>
      </c>
      <c r="BM42" s="254">
        <v>667</v>
      </c>
      <c r="BN42" s="253">
        <v>667</v>
      </c>
      <c r="BO42" s="255"/>
      <c r="BP42" s="244">
        <f t="shared" ref="BP42:BP53" si="30">SUM(BJ42:BO42)</f>
        <v>3335</v>
      </c>
      <c r="BQ42" s="245">
        <f t="shared" ref="BQ42:BQ53" si="31">SUM(BP42-BI42)</f>
        <v>3335</v>
      </c>
      <c r="BR42" s="100">
        <f>SUM(BR34,BQ42)</f>
        <v>46823</v>
      </c>
      <c r="BS42" s="100">
        <f>SUM(BS34,BF42)</f>
        <v>500</v>
      </c>
      <c r="BU42" s="242"/>
      <c r="BV42" s="242"/>
      <c r="BW42" s="242"/>
    </row>
    <row r="43" spans="1:146" x14ac:dyDescent="0.35">
      <c r="A43" s="204" t="s">
        <v>9</v>
      </c>
      <c r="B43" s="150"/>
      <c r="C43" s="184"/>
      <c r="D43" s="214"/>
      <c r="E43" s="162"/>
      <c r="F43" s="152"/>
      <c r="G43" s="162"/>
      <c r="H43" s="325"/>
      <c r="I43" s="154"/>
      <c r="J43" s="212"/>
      <c r="K43" s="150"/>
      <c r="L43" s="156"/>
      <c r="M43" s="98">
        <f t="shared" si="22"/>
        <v>0</v>
      </c>
      <c r="N43" s="173"/>
      <c r="O43" s="156"/>
      <c r="P43" s="173"/>
      <c r="Q43" s="163"/>
      <c r="R43" s="156"/>
      <c r="S43" s="98">
        <f t="shared" si="23"/>
        <v>0</v>
      </c>
      <c r="T43" s="180"/>
      <c r="U43" s="163"/>
      <c r="V43" s="163"/>
      <c r="W43" s="181"/>
      <c r="X43" s="98">
        <f t="shared" si="24"/>
        <v>0</v>
      </c>
      <c r="Y43" s="136"/>
      <c r="Z43" s="136"/>
      <c r="AA43" s="155"/>
      <c r="AB43" s="150"/>
      <c r="AC43" s="138"/>
      <c r="AD43" s="150"/>
      <c r="AE43" s="160"/>
      <c r="AF43" s="160"/>
      <c r="AG43" s="155"/>
      <c r="AH43" s="153"/>
      <c r="AI43" s="155"/>
      <c r="AJ43" s="98">
        <f t="shared" si="25"/>
        <v>0</v>
      </c>
      <c r="AK43" s="173"/>
      <c r="AL43" s="185"/>
      <c r="AM43" s="98">
        <f t="shared" ref="AM43:AM53" si="32">SUM(AK43:AL43)</f>
        <v>0</v>
      </c>
      <c r="AN43" s="173"/>
      <c r="AO43" s="152"/>
      <c r="AP43" s="189"/>
      <c r="AQ43" s="184"/>
      <c r="AR43" s="198"/>
      <c r="AS43" s="98">
        <f t="shared" si="26"/>
        <v>0</v>
      </c>
      <c r="AT43" s="233"/>
      <c r="AU43" s="160"/>
      <c r="AV43" s="160"/>
      <c r="AW43" s="160"/>
      <c r="AX43" s="160"/>
      <c r="AY43" s="155"/>
      <c r="AZ43" s="98">
        <f t="shared" si="27"/>
        <v>0</v>
      </c>
      <c r="BA43" s="196"/>
      <c r="BB43" s="197"/>
      <c r="BC43" s="190"/>
      <c r="BD43" s="190"/>
      <c r="BE43" s="198"/>
      <c r="BF43" s="98">
        <f t="shared" si="28"/>
        <v>0</v>
      </c>
      <c r="BG43" s="238"/>
      <c r="BI43" s="99">
        <f t="shared" si="29"/>
        <v>0</v>
      </c>
      <c r="BJ43" s="256">
        <v>667</v>
      </c>
      <c r="BK43" s="258">
        <v>667</v>
      </c>
      <c r="BL43" s="258">
        <v>667</v>
      </c>
      <c r="BM43" s="258">
        <v>667</v>
      </c>
      <c r="BN43" s="257"/>
      <c r="BO43" s="259"/>
      <c r="BP43" s="246">
        <f t="shared" si="30"/>
        <v>2668</v>
      </c>
      <c r="BQ43" s="247">
        <f t="shared" si="31"/>
        <v>2668</v>
      </c>
      <c r="BR43" s="101">
        <f t="shared" ref="BR43:BR49" si="33">SUM(BR42,BQ43)</f>
        <v>49491</v>
      </c>
      <c r="BS43" s="383">
        <f>SUM(BS42,BF43)</f>
        <v>500</v>
      </c>
    </row>
    <row r="44" spans="1:146" x14ac:dyDescent="0.35">
      <c r="A44" s="203" t="s">
        <v>8</v>
      </c>
      <c r="B44" s="141"/>
      <c r="C44" s="157"/>
      <c r="D44" s="158"/>
      <c r="E44" s="161"/>
      <c r="F44" s="142"/>
      <c r="G44" s="161"/>
      <c r="H44" s="326"/>
      <c r="I44" s="147"/>
      <c r="J44" s="211"/>
      <c r="K44" s="137"/>
      <c r="L44" s="159"/>
      <c r="M44" s="98">
        <f t="shared" si="22"/>
        <v>0</v>
      </c>
      <c r="N44" s="172"/>
      <c r="O44" s="159"/>
      <c r="P44" s="172"/>
      <c r="Q44" s="146"/>
      <c r="R44" s="159"/>
      <c r="S44" s="98">
        <f t="shared" si="23"/>
        <v>0</v>
      </c>
      <c r="T44" s="177"/>
      <c r="U44" s="144"/>
      <c r="V44" s="144"/>
      <c r="W44" s="179"/>
      <c r="X44" s="98">
        <f t="shared" si="24"/>
        <v>0</v>
      </c>
      <c r="Y44" s="137"/>
      <c r="Z44" s="161"/>
      <c r="AA44" s="158"/>
      <c r="AB44" s="141"/>
      <c r="AC44" s="139"/>
      <c r="AD44" s="141"/>
      <c r="AE44" s="142"/>
      <c r="AF44" s="144"/>
      <c r="AG44" s="148"/>
      <c r="AH44" s="178"/>
      <c r="AI44" s="158"/>
      <c r="AJ44" s="98">
        <f t="shared" si="25"/>
        <v>0</v>
      </c>
      <c r="AK44" s="172"/>
      <c r="AL44" s="148"/>
      <c r="AM44" s="98">
        <f t="shared" si="32"/>
        <v>0</v>
      </c>
      <c r="AN44" s="172"/>
      <c r="AO44" s="142"/>
      <c r="AP44" s="187"/>
      <c r="AQ44" s="142"/>
      <c r="AR44" s="195"/>
      <c r="AS44" s="98">
        <f t="shared" si="26"/>
        <v>0</v>
      </c>
      <c r="AT44" s="232"/>
      <c r="AU44" s="144"/>
      <c r="AV44" s="144"/>
      <c r="AW44" s="144"/>
      <c r="AX44" s="144"/>
      <c r="AY44" s="158"/>
      <c r="AZ44" s="98">
        <f t="shared" si="27"/>
        <v>0</v>
      </c>
      <c r="BA44" s="193"/>
      <c r="BB44" s="194"/>
      <c r="BC44" s="187"/>
      <c r="BD44" s="187"/>
      <c r="BE44" s="195"/>
      <c r="BF44" s="98">
        <f t="shared" si="28"/>
        <v>0</v>
      </c>
      <c r="BG44" s="237"/>
      <c r="BI44" s="122">
        <f t="shared" si="29"/>
        <v>0</v>
      </c>
      <c r="BJ44" s="252">
        <v>667</v>
      </c>
      <c r="BK44" s="254">
        <v>667</v>
      </c>
      <c r="BL44" s="254">
        <v>667</v>
      </c>
      <c r="BM44" s="254">
        <v>667</v>
      </c>
      <c r="BN44" s="253"/>
      <c r="BO44" s="255"/>
      <c r="BP44" s="244">
        <f t="shared" si="30"/>
        <v>2668</v>
      </c>
      <c r="BQ44" s="245">
        <f t="shared" si="31"/>
        <v>2668</v>
      </c>
      <c r="BR44" s="100">
        <f t="shared" si="33"/>
        <v>52159</v>
      </c>
      <c r="BS44" s="100">
        <f>SUM(BS43,BF44)</f>
        <v>500</v>
      </c>
    </row>
    <row r="45" spans="1:146" x14ac:dyDescent="0.35">
      <c r="A45" s="204" t="s">
        <v>7</v>
      </c>
      <c r="B45" s="150"/>
      <c r="C45" s="184"/>
      <c r="D45" s="214"/>
      <c r="E45" s="162"/>
      <c r="F45" s="152"/>
      <c r="G45" s="162"/>
      <c r="H45" s="325"/>
      <c r="I45" s="154"/>
      <c r="J45" s="212"/>
      <c r="K45" s="150"/>
      <c r="L45" s="156"/>
      <c r="M45" s="98">
        <f t="shared" si="22"/>
        <v>0</v>
      </c>
      <c r="N45" s="173"/>
      <c r="O45" s="156"/>
      <c r="P45" s="173"/>
      <c r="Q45" s="151"/>
      <c r="R45" s="156"/>
      <c r="S45" s="98">
        <f t="shared" si="23"/>
        <v>0</v>
      </c>
      <c r="T45" s="180"/>
      <c r="U45" s="151"/>
      <c r="V45" s="151"/>
      <c r="W45" s="181"/>
      <c r="X45" s="98">
        <f t="shared" si="24"/>
        <v>0</v>
      </c>
      <c r="Y45" s="136"/>
      <c r="Z45" s="136"/>
      <c r="AA45" s="155"/>
      <c r="AB45" s="150"/>
      <c r="AC45" s="138"/>
      <c r="AD45" s="150"/>
      <c r="AE45" s="160"/>
      <c r="AF45" s="160"/>
      <c r="AG45" s="185"/>
      <c r="AH45" s="136"/>
      <c r="AI45" s="155"/>
      <c r="AJ45" s="98">
        <f t="shared" si="25"/>
        <v>0</v>
      </c>
      <c r="AK45" s="173"/>
      <c r="AL45" s="185"/>
      <c r="AM45" s="98">
        <f t="shared" si="32"/>
        <v>0</v>
      </c>
      <c r="AN45" s="173"/>
      <c r="AO45" s="152"/>
      <c r="AP45" s="190"/>
      <c r="AQ45" s="163"/>
      <c r="AR45" s="198"/>
      <c r="AS45" s="98">
        <f t="shared" si="26"/>
        <v>0</v>
      </c>
      <c r="AT45" s="233"/>
      <c r="AU45" s="160"/>
      <c r="AV45" s="160"/>
      <c r="AW45" s="184"/>
      <c r="AX45" s="184"/>
      <c r="AY45" s="155"/>
      <c r="AZ45" s="98">
        <f t="shared" si="27"/>
        <v>0</v>
      </c>
      <c r="BA45" s="196"/>
      <c r="BB45" s="197"/>
      <c r="BC45" s="190"/>
      <c r="BD45" s="190"/>
      <c r="BE45" s="198"/>
      <c r="BF45" s="98">
        <f t="shared" si="28"/>
        <v>0</v>
      </c>
      <c r="BG45" s="238"/>
      <c r="BI45" s="99">
        <f t="shared" si="29"/>
        <v>0</v>
      </c>
      <c r="BJ45" s="256">
        <v>667</v>
      </c>
      <c r="BK45" s="258">
        <v>667</v>
      </c>
      <c r="BL45" s="258">
        <v>667</v>
      </c>
      <c r="BM45" s="258">
        <v>667</v>
      </c>
      <c r="BN45" s="257"/>
      <c r="BO45" s="259"/>
      <c r="BP45" s="246">
        <f t="shared" si="30"/>
        <v>2668</v>
      </c>
      <c r="BQ45" s="247">
        <f t="shared" si="31"/>
        <v>2668</v>
      </c>
      <c r="BR45" s="101">
        <f t="shared" si="33"/>
        <v>54827</v>
      </c>
      <c r="BS45" s="383">
        <f>SUM(BS44,BF45)</f>
        <v>500</v>
      </c>
    </row>
    <row r="46" spans="1:146" x14ac:dyDescent="0.35">
      <c r="A46" s="203" t="s">
        <v>64</v>
      </c>
      <c r="B46" s="141"/>
      <c r="C46" s="142"/>
      <c r="D46" s="158"/>
      <c r="E46" s="161"/>
      <c r="F46" s="142"/>
      <c r="G46" s="161"/>
      <c r="H46" s="326"/>
      <c r="I46" s="148"/>
      <c r="J46" s="211"/>
      <c r="K46" s="141"/>
      <c r="L46" s="147"/>
      <c r="M46" s="98">
        <f t="shared" si="22"/>
        <v>0</v>
      </c>
      <c r="N46" s="172"/>
      <c r="O46" s="159"/>
      <c r="P46" s="172"/>
      <c r="Q46" s="146"/>
      <c r="R46" s="159"/>
      <c r="S46" s="98">
        <f t="shared" si="23"/>
        <v>0</v>
      </c>
      <c r="T46" s="177"/>
      <c r="U46" s="143"/>
      <c r="V46" s="143"/>
      <c r="W46" s="179"/>
      <c r="X46" s="98">
        <f t="shared" si="24"/>
        <v>0</v>
      </c>
      <c r="Y46" s="141"/>
      <c r="Z46" s="161"/>
      <c r="AA46" s="158"/>
      <c r="AB46" s="141"/>
      <c r="AC46" s="139"/>
      <c r="AD46" s="141"/>
      <c r="AE46" s="142"/>
      <c r="AF46" s="144"/>
      <c r="AG46" s="148"/>
      <c r="AH46" s="145"/>
      <c r="AI46" s="158"/>
      <c r="AJ46" s="98">
        <f t="shared" si="25"/>
        <v>0</v>
      </c>
      <c r="AK46" s="172"/>
      <c r="AL46" s="148"/>
      <c r="AM46" s="98">
        <f t="shared" si="32"/>
        <v>0</v>
      </c>
      <c r="AN46" s="172"/>
      <c r="AO46" s="142"/>
      <c r="AP46" s="188"/>
      <c r="AQ46" s="144"/>
      <c r="AR46" s="195"/>
      <c r="AS46" s="98">
        <f t="shared" si="26"/>
        <v>0</v>
      </c>
      <c r="AT46" s="232"/>
      <c r="AU46" s="144"/>
      <c r="AV46" s="144"/>
      <c r="AW46" s="144"/>
      <c r="AX46" s="144"/>
      <c r="AY46" s="158"/>
      <c r="AZ46" s="98">
        <f t="shared" si="27"/>
        <v>0</v>
      </c>
      <c r="BA46" s="193"/>
      <c r="BB46" s="194"/>
      <c r="BC46" s="187"/>
      <c r="BD46" s="187"/>
      <c r="BE46" s="195"/>
      <c r="BF46" s="98">
        <f t="shared" si="28"/>
        <v>0</v>
      </c>
      <c r="BG46" s="237"/>
      <c r="BI46" s="122">
        <f t="shared" si="29"/>
        <v>0</v>
      </c>
      <c r="BJ46" s="252">
        <v>667</v>
      </c>
      <c r="BK46" s="254">
        <v>667</v>
      </c>
      <c r="BL46" s="254">
        <v>667</v>
      </c>
      <c r="BM46" s="254">
        <v>667</v>
      </c>
      <c r="BN46" s="253">
        <v>644</v>
      </c>
      <c r="BO46" s="255"/>
      <c r="BP46" s="244">
        <f t="shared" si="30"/>
        <v>3312</v>
      </c>
      <c r="BQ46" s="245">
        <f t="shared" si="31"/>
        <v>3312</v>
      </c>
      <c r="BR46" s="100">
        <f t="shared" si="33"/>
        <v>58139</v>
      </c>
      <c r="BS46" s="100">
        <f>SUM(BS45,BF46)</f>
        <v>500</v>
      </c>
    </row>
    <row r="47" spans="1:146" x14ac:dyDescent="0.35">
      <c r="A47" s="204" t="s">
        <v>6</v>
      </c>
      <c r="B47" s="150"/>
      <c r="C47" s="152"/>
      <c r="D47" s="214"/>
      <c r="E47" s="162"/>
      <c r="F47" s="152"/>
      <c r="G47" s="162"/>
      <c r="H47" s="325"/>
      <c r="I47" s="154"/>
      <c r="J47" s="212"/>
      <c r="K47" s="150"/>
      <c r="L47" s="154"/>
      <c r="M47" s="98">
        <f t="shared" si="22"/>
        <v>0</v>
      </c>
      <c r="N47" s="173"/>
      <c r="O47" s="156"/>
      <c r="P47" s="173"/>
      <c r="Q47" s="160"/>
      <c r="R47" s="156"/>
      <c r="S47" s="98">
        <f t="shared" si="23"/>
        <v>0</v>
      </c>
      <c r="T47" s="180"/>
      <c r="U47" s="151"/>
      <c r="V47" s="151"/>
      <c r="W47" s="181"/>
      <c r="X47" s="98">
        <f t="shared" si="24"/>
        <v>0</v>
      </c>
      <c r="Y47" s="150"/>
      <c r="Z47" s="150"/>
      <c r="AA47" s="155"/>
      <c r="AB47" s="150"/>
      <c r="AC47" s="155"/>
      <c r="AD47" s="150"/>
      <c r="AE47" s="160"/>
      <c r="AF47" s="160"/>
      <c r="AG47" s="185"/>
      <c r="AH47" s="153"/>
      <c r="AI47" s="155"/>
      <c r="AJ47" s="98">
        <f t="shared" si="25"/>
        <v>0</v>
      </c>
      <c r="AK47" s="173"/>
      <c r="AL47" s="185"/>
      <c r="AM47" s="98">
        <f t="shared" si="32"/>
        <v>0</v>
      </c>
      <c r="AN47" s="173"/>
      <c r="AO47" s="152"/>
      <c r="AP47" s="190"/>
      <c r="AQ47" s="163"/>
      <c r="AR47" s="198"/>
      <c r="AS47" s="98">
        <f t="shared" si="26"/>
        <v>0</v>
      </c>
      <c r="AT47" s="233"/>
      <c r="AU47" s="160"/>
      <c r="AV47" s="160"/>
      <c r="AW47" s="160"/>
      <c r="AX47" s="160"/>
      <c r="AY47" s="155"/>
      <c r="AZ47" s="98">
        <f t="shared" si="27"/>
        <v>0</v>
      </c>
      <c r="BA47" s="196"/>
      <c r="BB47" s="197"/>
      <c r="BC47" s="163"/>
      <c r="BD47" s="163"/>
      <c r="BE47" s="198"/>
      <c r="BF47" s="98">
        <f t="shared" si="28"/>
        <v>0</v>
      </c>
      <c r="BG47" s="238"/>
      <c r="BI47" s="99">
        <f t="shared" si="29"/>
        <v>0</v>
      </c>
      <c r="BJ47" s="256">
        <v>667</v>
      </c>
      <c r="BK47" s="258">
        <v>667</v>
      </c>
      <c r="BL47" s="258">
        <v>667</v>
      </c>
      <c r="BM47" s="258">
        <v>667</v>
      </c>
      <c r="BN47" s="257"/>
      <c r="BO47" s="259"/>
      <c r="BP47" s="246">
        <f t="shared" si="30"/>
        <v>2668</v>
      </c>
      <c r="BQ47" s="247">
        <f t="shared" si="31"/>
        <v>2668</v>
      </c>
      <c r="BR47" s="101">
        <f t="shared" si="33"/>
        <v>60807</v>
      </c>
      <c r="BS47" s="383">
        <f>SUM(BS46,BF47)</f>
        <v>500</v>
      </c>
    </row>
    <row r="48" spans="1:146" x14ac:dyDescent="0.35">
      <c r="A48" s="203" t="s">
        <v>5</v>
      </c>
      <c r="B48" s="141"/>
      <c r="C48" s="142"/>
      <c r="D48" s="158"/>
      <c r="E48" s="161"/>
      <c r="F48" s="142"/>
      <c r="G48" s="161"/>
      <c r="H48" s="326"/>
      <c r="I48" s="147"/>
      <c r="J48" s="211"/>
      <c r="K48" s="141"/>
      <c r="L48" s="147"/>
      <c r="M48" s="98">
        <f t="shared" si="22"/>
        <v>0</v>
      </c>
      <c r="N48" s="172"/>
      <c r="O48" s="159"/>
      <c r="P48" s="172"/>
      <c r="Q48" s="146"/>
      <c r="R48" s="159"/>
      <c r="S48" s="98">
        <f t="shared" si="23"/>
        <v>0</v>
      </c>
      <c r="T48" s="177"/>
      <c r="U48" s="143"/>
      <c r="V48" s="143"/>
      <c r="W48" s="179"/>
      <c r="X48" s="98">
        <f t="shared" si="24"/>
        <v>0</v>
      </c>
      <c r="Y48" s="141"/>
      <c r="Z48" s="161"/>
      <c r="AA48" s="158"/>
      <c r="AB48" s="141"/>
      <c r="AC48" s="147"/>
      <c r="AD48" s="141"/>
      <c r="AE48" s="142"/>
      <c r="AF48" s="144"/>
      <c r="AG48" s="148"/>
      <c r="AH48" s="145"/>
      <c r="AI48" s="158"/>
      <c r="AJ48" s="98">
        <f t="shared" si="25"/>
        <v>0</v>
      </c>
      <c r="AK48" s="172"/>
      <c r="AL48" s="148"/>
      <c r="AM48" s="98">
        <f t="shared" si="32"/>
        <v>0</v>
      </c>
      <c r="AN48" s="172"/>
      <c r="AO48" s="142"/>
      <c r="AP48" s="187"/>
      <c r="AQ48" s="146"/>
      <c r="AR48" s="195"/>
      <c r="AS48" s="98">
        <f t="shared" si="26"/>
        <v>0</v>
      </c>
      <c r="AT48" s="232"/>
      <c r="AU48" s="144"/>
      <c r="AV48" s="144"/>
      <c r="AW48" s="144"/>
      <c r="AX48" s="144"/>
      <c r="AY48" s="158"/>
      <c r="AZ48" s="98">
        <f t="shared" si="27"/>
        <v>0</v>
      </c>
      <c r="BA48" s="193"/>
      <c r="BB48" s="194"/>
      <c r="BC48" s="187"/>
      <c r="BD48" s="187"/>
      <c r="BE48" s="195"/>
      <c r="BF48" s="98">
        <f t="shared" si="28"/>
        <v>0</v>
      </c>
      <c r="BG48" s="237"/>
      <c r="BI48" s="122">
        <f t="shared" si="29"/>
        <v>0</v>
      </c>
      <c r="BJ48" s="252">
        <v>667</v>
      </c>
      <c r="BK48" s="254">
        <v>667</v>
      </c>
      <c r="BL48" s="254">
        <v>667</v>
      </c>
      <c r="BM48" s="254">
        <v>667</v>
      </c>
      <c r="BN48" s="253">
        <v>644</v>
      </c>
      <c r="BO48" s="255"/>
      <c r="BP48" s="244">
        <f t="shared" si="30"/>
        <v>3312</v>
      </c>
      <c r="BQ48" s="245">
        <f t="shared" si="31"/>
        <v>3312</v>
      </c>
      <c r="BR48" s="100">
        <f t="shared" si="33"/>
        <v>64119</v>
      </c>
      <c r="BS48" s="100">
        <f>SUM(BS47,BF48)</f>
        <v>500</v>
      </c>
    </row>
    <row r="49" spans="1:86" x14ac:dyDescent="0.35">
      <c r="A49" s="204" t="s">
        <v>48</v>
      </c>
      <c r="B49" s="150"/>
      <c r="C49" s="152"/>
      <c r="D49" s="214"/>
      <c r="E49" s="213"/>
      <c r="F49" s="152"/>
      <c r="G49" s="162"/>
      <c r="H49" s="325"/>
      <c r="I49" s="154"/>
      <c r="J49" s="212"/>
      <c r="K49" s="150"/>
      <c r="L49" s="156"/>
      <c r="M49" s="98">
        <f t="shared" si="22"/>
        <v>0</v>
      </c>
      <c r="N49" s="173"/>
      <c r="O49" s="156"/>
      <c r="P49" s="173"/>
      <c r="Q49" s="163"/>
      <c r="R49" s="156"/>
      <c r="S49" s="98">
        <f t="shared" si="23"/>
        <v>0</v>
      </c>
      <c r="T49" s="180"/>
      <c r="U49" s="151"/>
      <c r="V49" s="151"/>
      <c r="W49" s="181"/>
      <c r="X49" s="98">
        <f t="shared" si="24"/>
        <v>0</v>
      </c>
      <c r="Y49" s="150"/>
      <c r="Z49" s="150"/>
      <c r="AA49" s="155"/>
      <c r="AB49" s="150"/>
      <c r="AC49" s="155"/>
      <c r="AD49" s="150"/>
      <c r="AE49" s="160"/>
      <c r="AF49" s="160"/>
      <c r="AG49" s="185"/>
      <c r="AH49" s="153"/>
      <c r="AI49" s="155"/>
      <c r="AJ49" s="98">
        <f t="shared" si="25"/>
        <v>0</v>
      </c>
      <c r="AK49" s="173"/>
      <c r="AL49" s="185"/>
      <c r="AM49" s="98">
        <f t="shared" si="32"/>
        <v>0</v>
      </c>
      <c r="AN49" s="173"/>
      <c r="AO49" s="152"/>
      <c r="AP49" s="190"/>
      <c r="AQ49" s="160"/>
      <c r="AR49" s="198"/>
      <c r="AS49" s="98">
        <f t="shared" si="26"/>
        <v>0</v>
      </c>
      <c r="AT49" s="233"/>
      <c r="AU49" s="160"/>
      <c r="AV49" s="160"/>
      <c r="AW49" s="160"/>
      <c r="AX49" s="160"/>
      <c r="AY49" s="155"/>
      <c r="AZ49" s="98">
        <f t="shared" si="27"/>
        <v>0</v>
      </c>
      <c r="BA49" s="196"/>
      <c r="BB49" s="197"/>
      <c r="BC49" s="190"/>
      <c r="BD49" s="190"/>
      <c r="BE49" s="198"/>
      <c r="BF49" s="98">
        <f t="shared" si="28"/>
        <v>0</v>
      </c>
      <c r="BG49" s="238"/>
      <c r="BI49" s="99">
        <f t="shared" si="29"/>
        <v>0</v>
      </c>
      <c r="BJ49" s="256">
        <v>667</v>
      </c>
      <c r="BK49" s="258">
        <v>667</v>
      </c>
      <c r="BL49" s="258">
        <v>667</v>
      </c>
      <c r="BM49" s="258">
        <v>667</v>
      </c>
      <c r="BN49" s="257"/>
      <c r="BO49" s="259"/>
      <c r="BP49" s="246">
        <f t="shared" si="30"/>
        <v>2668</v>
      </c>
      <c r="BQ49" s="247">
        <f t="shared" si="31"/>
        <v>2668</v>
      </c>
      <c r="BR49" s="101">
        <f t="shared" si="33"/>
        <v>66787</v>
      </c>
      <c r="BS49" s="383">
        <f>SUM(BS48,BF49)</f>
        <v>500</v>
      </c>
    </row>
    <row r="50" spans="1:86" x14ac:dyDescent="0.35">
      <c r="A50" s="203" t="s">
        <v>4</v>
      </c>
      <c r="B50" s="141"/>
      <c r="C50" s="142"/>
      <c r="D50" s="158"/>
      <c r="E50" s="161"/>
      <c r="F50" s="142"/>
      <c r="G50" s="161"/>
      <c r="H50" s="326"/>
      <c r="I50" s="147"/>
      <c r="J50" s="211"/>
      <c r="K50" s="141"/>
      <c r="L50" s="159"/>
      <c r="M50" s="98">
        <f t="shared" si="22"/>
        <v>0</v>
      </c>
      <c r="N50" s="172"/>
      <c r="O50" s="159"/>
      <c r="P50" s="172"/>
      <c r="Q50" s="144"/>
      <c r="R50" s="147"/>
      <c r="S50" s="98">
        <f t="shared" si="23"/>
        <v>0</v>
      </c>
      <c r="T50" s="177"/>
      <c r="U50" s="144"/>
      <c r="V50" s="144"/>
      <c r="W50" s="179"/>
      <c r="X50" s="98">
        <f t="shared" si="24"/>
        <v>0</v>
      </c>
      <c r="Y50" s="141"/>
      <c r="Z50" s="161"/>
      <c r="AA50" s="158"/>
      <c r="AB50" s="141"/>
      <c r="AC50" s="139"/>
      <c r="AD50" s="141"/>
      <c r="AE50" s="142"/>
      <c r="AF50" s="144"/>
      <c r="AG50" s="148"/>
      <c r="AH50" s="145"/>
      <c r="AI50" s="158"/>
      <c r="AJ50" s="98">
        <f t="shared" si="25"/>
        <v>0</v>
      </c>
      <c r="AK50" s="172"/>
      <c r="AL50" s="148"/>
      <c r="AM50" s="98">
        <f t="shared" si="32"/>
        <v>0</v>
      </c>
      <c r="AN50" s="172"/>
      <c r="AO50" s="142"/>
      <c r="AP50" s="146"/>
      <c r="AQ50" s="146"/>
      <c r="AR50" s="195"/>
      <c r="AS50" s="98">
        <f t="shared" si="26"/>
        <v>0</v>
      </c>
      <c r="AT50" s="232"/>
      <c r="AU50" s="144"/>
      <c r="AV50" s="144"/>
      <c r="AW50" s="144"/>
      <c r="AX50" s="144"/>
      <c r="AY50" s="158"/>
      <c r="AZ50" s="98">
        <f t="shared" si="27"/>
        <v>0</v>
      </c>
      <c r="BA50" s="193"/>
      <c r="BB50" s="194"/>
      <c r="BC50" s="187"/>
      <c r="BD50" s="187"/>
      <c r="BE50" s="195"/>
      <c r="BF50" s="98">
        <f t="shared" si="28"/>
        <v>0</v>
      </c>
      <c r="BG50" s="237"/>
      <c r="BI50" s="122">
        <f t="shared" si="29"/>
        <v>0</v>
      </c>
      <c r="BJ50" s="252">
        <v>667</v>
      </c>
      <c r="BK50" s="254">
        <v>667</v>
      </c>
      <c r="BL50" s="254">
        <v>667</v>
      </c>
      <c r="BM50" s="254">
        <v>667</v>
      </c>
      <c r="BN50" s="253"/>
      <c r="BO50" s="255"/>
      <c r="BP50" s="244">
        <f t="shared" si="30"/>
        <v>2668</v>
      </c>
      <c r="BQ50" s="245">
        <f t="shared" si="31"/>
        <v>2668</v>
      </c>
      <c r="BR50" s="100">
        <f>SUM(BR49,BQ50)</f>
        <v>69455</v>
      </c>
      <c r="BS50" s="100">
        <f>SUM(BS49,BF50)</f>
        <v>500</v>
      </c>
    </row>
    <row r="51" spans="1:86" x14ac:dyDescent="0.35">
      <c r="A51" s="205" t="s">
        <v>3</v>
      </c>
      <c r="B51" s="150"/>
      <c r="C51" s="152"/>
      <c r="D51" s="214"/>
      <c r="E51" s="162"/>
      <c r="F51" s="152"/>
      <c r="G51" s="162"/>
      <c r="H51" s="325"/>
      <c r="I51" s="164"/>
      <c r="J51" s="212"/>
      <c r="K51" s="150"/>
      <c r="L51" s="156"/>
      <c r="M51" s="98">
        <f t="shared" si="22"/>
        <v>0</v>
      </c>
      <c r="N51" s="173"/>
      <c r="O51" s="156"/>
      <c r="P51" s="173"/>
      <c r="Q51" s="163"/>
      <c r="R51" s="156"/>
      <c r="S51" s="98">
        <f t="shared" si="23"/>
        <v>0</v>
      </c>
      <c r="T51" s="180"/>
      <c r="U51" s="163"/>
      <c r="V51" s="163"/>
      <c r="W51" s="181"/>
      <c r="X51" s="98">
        <f t="shared" si="24"/>
        <v>0</v>
      </c>
      <c r="Y51" s="150"/>
      <c r="Z51" s="150"/>
      <c r="AA51" s="155"/>
      <c r="AB51" s="150"/>
      <c r="AC51" s="138"/>
      <c r="AD51" s="150"/>
      <c r="AE51" s="160"/>
      <c r="AF51" s="160"/>
      <c r="AG51" s="155"/>
      <c r="AH51" s="153"/>
      <c r="AI51" s="155"/>
      <c r="AJ51" s="98">
        <f t="shared" si="25"/>
        <v>0</v>
      </c>
      <c r="AK51" s="173"/>
      <c r="AL51" s="185"/>
      <c r="AM51" s="98">
        <f t="shared" si="32"/>
        <v>0</v>
      </c>
      <c r="AN51" s="173"/>
      <c r="AO51" s="152"/>
      <c r="AP51" s="191"/>
      <c r="AQ51" s="174"/>
      <c r="AR51" s="198"/>
      <c r="AS51" s="98">
        <f t="shared" si="26"/>
        <v>0</v>
      </c>
      <c r="AT51" s="233"/>
      <c r="AU51" s="160"/>
      <c r="AV51" s="160"/>
      <c r="AW51" s="160"/>
      <c r="AX51" s="160"/>
      <c r="AY51" s="155"/>
      <c r="AZ51" s="98">
        <f t="shared" si="27"/>
        <v>0</v>
      </c>
      <c r="BA51" s="196"/>
      <c r="BB51" s="197"/>
      <c r="BC51" s="190"/>
      <c r="BD51" s="190"/>
      <c r="BE51" s="198"/>
      <c r="BF51" s="98">
        <f t="shared" si="28"/>
        <v>0</v>
      </c>
      <c r="BG51" s="238"/>
      <c r="BI51" s="99">
        <f t="shared" si="29"/>
        <v>0</v>
      </c>
      <c r="BJ51" s="256">
        <v>667</v>
      </c>
      <c r="BK51" s="258">
        <v>667</v>
      </c>
      <c r="BL51" s="258">
        <v>667</v>
      </c>
      <c r="BM51" s="258">
        <v>667</v>
      </c>
      <c r="BN51" s="257">
        <v>644</v>
      </c>
      <c r="BO51" s="259"/>
      <c r="BP51" s="246">
        <f t="shared" si="30"/>
        <v>3312</v>
      </c>
      <c r="BQ51" s="247">
        <f t="shared" si="31"/>
        <v>3312</v>
      </c>
      <c r="BR51" s="101">
        <f>SUM(BR50,BQ51)</f>
        <v>72767</v>
      </c>
      <c r="BS51" s="383">
        <f>SUM(BS50,BF51)</f>
        <v>500</v>
      </c>
    </row>
    <row r="52" spans="1:86" x14ac:dyDescent="0.35">
      <c r="A52" s="203" t="s">
        <v>2</v>
      </c>
      <c r="B52" s="141"/>
      <c r="C52" s="142"/>
      <c r="D52" s="158"/>
      <c r="E52" s="161"/>
      <c r="F52" s="142"/>
      <c r="G52" s="145"/>
      <c r="H52" s="324"/>
      <c r="I52" s="147"/>
      <c r="J52" s="211"/>
      <c r="K52" s="141"/>
      <c r="L52" s="147"/>
      <c r="M52" s="98">
        <f t="shared" si="22"/>
        <v>0</v>
      </c>
      <c r="N52" s="172"/>
      <c r="O52" s="159"/>
      <c r="P52" s="172"/>
      <c r="Q52" s="146"/>
      <c r="R52" s="159"/>
      <c r="S52" s="98">
        <f t="shared" si="23"/>
        <v>0</v>
      </c>
      <c r="T52" s="177"/>
      <c r="U52" s="146"/>
      <c r="V52" s="146"/>
      <c r="W52" s="179"/>
      <c r="X52" s="98">
        <f t="shared" si="24"/>
        <v>0</v>
      </c>
      <c r="Y52" s="141"/>
      <c r="Z52" s="161"/>
      <c r="AA52" s="158"/>
      <c r="AB52" s="141"/>
      <c r="AC52" s="158"/>
      <c r="AD52" s="141"/>
      <c r="AE52" s="142"/>
      <c r="AF52" s="144"/>
      <c r="AG52" s="148"/>
      <c r="AH52" s="145"/>
      <c r="AI52" s="158"/>
      <c r="AJ52" s="98">
        <f t="shared" si="25"/>
        <v>0</v>
      </c>
      <c r="AK52" s="172"/>
      <c r="AL52" s="148"/>
      <c r="AM52" s="98">
        <f t="shared" si="32"/>
        <v>0</v>
      </c>
      <c r="AN52" s="172"/>
      <c r="AO52" s="142"/>
      <c r="AP52" s="187"/>
      <c r="AQ52" s="146"/>
      <c r="AR52" s="195"/>
      <c r="AS52" s="98">
        <f t="shared" si="26"/>
        <v>0</v>
      </c>
      <c r="AT52" s="232"/>
      <c r="AU52" s="144"/>
      <c r="AV52" s="144"/>
      <c r="AW52" s="144"/>
      <c r="AX52" s="144"/>
      <c r="AY52" s="158"/>
      <c r="AZ52" s="98">
        <f t="shared" si="27"/>
        <v>0</v>
      </c>
      <c r="BA52" s="193"/>
      <c r="BB52" s="194"/>
      <c r="BC52" s="187"/>
      <c r="BD52" s="187"/>
      <c r="BE52" s="195"/>
      <c r="BF52" s="98">
        <f t="shared" si="28"/>
        <v>0</v>
      </c>
      <c r="BG52" s="237"/>
      <c r="BI52" s="122">
        <f t="shared" si="29"/>
        <v>0</v>
      </c>
      <c r="BJ52" s="252">
        <v>667</v>
      </c>
      <c r="BK52" s="254">
        <v>667</v>
      </c>
      <c r="BL52" s="254">
        <v>667</v>
      </c>
      <c r="BM52" s="254">
        <v>667</v>
      </c>
      <c r="BN52" s="253"/>
      <c r="BO52" s="255"/>
      <c r="BP52" s="244">
        <f t="shared" si="30"/>
        <v>2668</v>
      </c>
      <c r="BQ52" s="245">
        <f t="shared" si="31"/>
        <v>2668</v>
      </c>
      <c r="BR52" s="100">
        <f>SUM(BR51,BQ52)</f>
        <v>75435</v>
      </c>
      <c r="BS52" s="100">
        <f>SUM(BS51,BF52)</f>
        <v>500</v>
      </c>
    </row>
    <row r="53" spans="1:86" s="108" customFormat="1" ht="16" thickBot="1" x14ac:dyDescent="0.4">
      <c r="A53" s="206" t="s">
        <v>1</v>
      </c>
      <c r="B53" s="165"/>
      <c r="C53" s="166"/>
      <c r="D53" s="272"/>
      <c r="E53" s="273"/>
      <c r="F53" s="166"/>
      <c r="G53" s="273"/>
      <c r="H53" s="327"/>
      <c r="I53" s="170"/>
      <c r="J53" s="274"/>
      <c r="K53" s="165"/>
      <c r="L53" s="176"/>
      <c r="M53" s="102">
        <f t="shared" si="22"/>
        <v>0</v>
      </c>
      <c r="N53" s="175"/>
      <c r="O53" s="176"/>
      <c r="P53" s="175"/>
      <c r="Q53" s="169"/>
      <c r="R53" s="176"/>
      <c r="S53" s="102">
        <f t="shared" si="23"/>
        <v>0</v>
      </c>
      <c r="T53" s="182"/>
      <c r="U53" s="169"/>
      <c r="V53" s="169"/>
      <c r="W53" s="183"/>
      <c r="X53" s="102">
        <f t="shared" si="24"/>
        <v>0</v>
      </c>
      <c r="Y53" s="165"/>
      <c r="Z53" s="165"/>
      <c r="AA53" s="171"/>
      <c r="AB53" s="165"/>
      <c r="AC53" s="171"/>
      <c r="AD53" s="165"/>
      <c r="AE53" s="166"/>
      <c r="AF53" s="166"/>
      <c r="AG53" s="171"/>
      <c r="AH53" s="168"/>
      <c r="AI53" s="171"/>
      <c r="AJ53" s="102">
        <f t="shared" si="25"/>
        <v>0</v>
      </c>
      <c r="AK53" s="175"/>
      <c r="AL53" s="230"/>
      <c r="AM53" s="102">
        <f t="shared" si="32"/>
        <v>0</v>
      </c>
      <c r="AN53" s="175"/>
      <c r="AO53" s="166"/>
      <c r="AP53" s="192"/>
      <c r="AQ53" s="169"/>
      <c r="AR53" s="200"/>
      <c r="AS53" s="102">
        <f t="shared" si="26"/>
        <v>0</v>
      </c>
      <c r="AT53" s="234"/>
      <c r="AU53" s="167"/>
      <c r="AV53" s="167"/>
      <c r="AW53" s="167"/>
      <c r="AX53" s="167"/>
      <c r="AY53" s="171"/>
      <c r="AZ53" s="102">
        <f t="shared" si="27"/>
        <v>0</v>
      </c>
      <c r="BA53" s="199"/>
      <c r="BB53" s="201"/>
      <c r="BC53" s="192"/>
      <c r="BD53" s="192"/>
      <c r="BE53" s="200"/>
      <c r="BF53" s="102">
        <f t="shared" si="28"/>
        <v>0</v>
      </c>
      <c r="BG53" s="186"/>
      <c r="BH53" s="103"/>
      <c r="BI53" s="104">
        <f t="shared" si="29"/>
        <v>0</v>
      </c>
      <c r="BJ53" s="275">
        <v>667</v>
      </c>
      <c r="BK53" s="277">
        <v>667</v>
      </c>
      <c r="BL53" s="277">
        <v>667</v>
      </c>
      <c r="BM53" s="277">
        <v>667</v>
      </c>
      <c r="BN53" s="276"/>
      <c r="BO53" s="278"/>
      <c r="BP53" s="279">
        <f t="shared" si="30"/>
        <v>2668</v>
      </c>
      <c r="BQ53" s="280">
        <f t="shared" si="31"/>
        <v>2668</v>
      </c>
      <c r="BR53" s="105">
        <f>SUM(BR52,BQ53)</f>
        <v>78103</v>
      </c>
      <c r="BS53" s="383">
        <f>SUM(BS52,BF53)</f>
        <v>500</v>
      </c>
      <c r="BT53" s="106"/>
      <c r="BY53" s="107"/>
      <c r="BZ53" s="107"/>
      <c r="CA53" s="107"/>
      <c r="CB53" s="107"/>
      <c r="CC53" s="107"/>
      <c r="CD53" s="107"/>
      <c r="CE53" s="107"/>
    </row>
    <row r="54" spans="1:86" ht="16.5" thickTop="1" thickBot="1" x14ac:dyDescent="0.4">
      <c r="A54" s="207" t="s">
        <v>0</v>
      </c>
      <c r="B54" s="109">
        <f t="shared" ref="B54" si="34">SUM(B42:B53)</f>
        <v>0</v>
      </c>
      <c r="C54" s="110">
        <f t="shared" ref="C54" si="35">SUM(C42:C53)</f>
        <v>0</v>
      </c>
      <c r="D54" s="111">
        <f t="shared" ref="D54" si="36">SUM(D42:D53)</f>
        <v>0</v>
      </c>
      <c r="E54" s="109">
        <f t="shared" ref="E54" si="37">SUM(E42:E53)</f>
        <v>0</v>
      </c>
      <c r="F54" s="110">
        <f t="shared" ref="F54" si="38">SUM(F42:F53)</f>
        <v>0</v>
      </c>
      <c r="G54" s="109">
        <f t="shared" ref="G54" si="39">SUM(G42:G53)</f>
        <v>0</v>
      </c>
      <c r="H54" s="112"/>
      <c r="I54" s="111">
        <f t="shared" ref="I54" si="40">SUM(I42:I53)</f>
        <v>0</v>
      </c>
      <c r="J54" s="112">
        <f t="shared" ref="J54" si="41">SUM(J42:J53)</f>
        <v>0</v>
      </c>
      <c r="K54" s="109">
        <f t="shared" ref="K54" si="42">SUM(K42:K53)</f>
        <v>0</v>
      </c>
      <c r="L54" s="111">
        <f t="shared" ref="L54" si="43">SUM(L42:L53)</f>
        <v>0</v>
      </c>
      <c r="M54" s="62"/>
      <c r="N54" s="109">
        <f t="shared" ref="N54" si="44">SUM(N42:N53)</f>
        <v>0</v>
      </c>
      <c r="O54" s="111">
        <f t="shared" ref="O54" si="45">SUM(O42:O53)</f>
        <v>0</v>
      </c>
      <c r="P54" s="109">
        <f t="shared" ref="P54" si="46">SUM(P42:P53)</f>
        <v>0</v>
      </c>
      <c r="Q54" s="110">
        <f t="shared" ref="Q54" si="47">SUM(Q42:Q53)</f>
        <v>0</v>
      </c>
      <c r="R54" s="111">
        <f t="shared" ref="R54" si="48">SUM(R42:R53)</f>
        <v>0</v>
      </c>
      <c r="S54" s="62"/>
      <c r="T54" s="109">
        <f t="shared" ref="T54" si="49">SUM(T42:T53)</f>
        <v>0</v>
      </c>
      <c r="U54" s="110">
        <f t="shared" ref="U54" si="50">SUM(U42:U53)</f>
        <v>0</v>
      </c>
      <c r="V54" s="110">
        <f t="shared" ref="V54" si="51">SUM(V42:V53)</f>
        <v>0</v>
      </c>
      <c r="W54" s="111">
        <f t="shared" ref="W54" si="52">SUM(W42:W53)</f>
        <v>0</v>
      </c>
      <c r="X54" s="63"/>
      <c r="Y54" s="109">
        <f t="shared" ref="Y54" si="53">SUM(Y42:Y53)</f>
        <v>0</v>
      </c>
      <c r="Z54" s="109">
        <f t="shared" ref="Z54" si="54">SUM(Z42:Z53)</f>
        <v>0</v>
      </c>
      <c r="AA54" s="111">
        <f t="shared" ref="AA54" si="55">SUM(AA42:AA53)</f>
        <v>0</v>
      </c>
      <c r="AB54" s="109">
        <f t="shared" ref="AB54" si="56">SUM(AB42:AB53)</f>
        <v>0</v>
      </c>
      <c r="AC54" s="111">
        <f t="shared" ref="AC54" si="57">SUM(AC42:AC53)</f>
        <v>0</v>
      </c>
      <c r="AD54" s="109">
        <f t="shared" ref="AD54" si="58">SUM(AD42:AD53)</f>
        <v>0</v>
      </c>
      <c r="AE54" s="110">
        <f t="shared" ref="AE54" si="59">SUM(AE42:AE53)</f>
        <v>0</v>
      </c>
      <c r="AF54" s="110">
        <f t="shared" ref="AF54" si="60">SUM(AF42:AF53)</f>
        <v>0</v>
      </c>
      <c r="AG54" s="111">
        <f t="shared" ref="AG54" si="61">SUM(AG42:AG53)</f>
        <v>0</v>
      </c>
      <c r="AH54" s="109">
        <f t="shared" ref="AH54" si="62">SUM(AH42:AH53)</f>
        <v>0</v>
      </c>
      <c r="AI54" s="111">
        <f t="shared" ref="AI54" si="63">SUM(AI42:AI53)</f>
        <v>0</v>
      </c>
      <c r="AJ54" s="62">
        <f t="shared" ref="AJ54" si="64">SUM(AJ42:AJ53)</f>
        <v>0</v>
      </c>
      <c r="AK54" s="109">
        <f t="shared" ref="AK54" si="65">SUM(AK42:AK53)</f>
        <v>0</v>
      </c>
      <c r="AL54" s="111">
        <f t="shared" ref="AL54" si="66">SUM(AL42:AL53)</f>
        <v>0</v>
      </c>
      <c r="AM54" s="225"/>
      <c r="AN54" s="109">
        <f t="shared" ref="AN54" si="67">SUM(AN42:AN53)</f>
        <v>0</v>
      </c>
      <c r="AO54" s="110">
        <f t="shared" ref="AO54" si="68">SUM(AO42:AO53)</f>
        <v>0</v>
      </c>
      <c r="AP54" s="110">
        <f t="shared" ref="AP54" si="69">SUM(AP42:AP53)</f>
        <v>0</v>
      </c>
      <c r="AQ54" s="110">
        <f t="shared" ref="AQ54" si="70">SUM(AQ42:AQ53)</f>
        <v>0</v>
      </c>
      <c r="AR54" s="111">
        <f t="shared" ref="AR54" si="71">SUM(AR42:AR53)</f>
        <v>0</v>
      </c>
      <c r="AS54" s="62">
        <f t="shared" ref="AS54" si="72">SUM(AS42:AS53)</f>
        <v>0</v>
      </c>
      <c r="AT54" s="109">
        <f t="shared" ref="AT54" si="73">SUM(AT42:AT53)</f>
        <v>0</v>
      </c>
      <c r="AU54" s="110">
        <f t="shared" ref="AU54" si="74">SUM(AU42:AU53)</f>
        <v>0</v>
      </c>
      <c r="AV54" s="110">
        <f t="shared" ref="AV54" si="75">SUM(AV42:AV53)</f>
        <v>0</v>
      </c>
      <c r="AW54" s="110">
        <f t="shared" ref="AW54" si="76">SUM(AW42:AW53)</f>
        <v>0</v>
      </c>
      <c r="AX54" s="110">
        <f t="shared" ref="AX54" si="77">SUM(AX42:AX53)</f>
        <v>0</v>
      </c>
      <c r="AY54" s="111">
        <f t="shared" ref="AY54" si="78">SUM(AY42:AY53)</f>
        <v>0</v>
      </c>
      <c r="AZ54" s="113">
        <f t="shared" ref="AZ54" si="79">SUM(AZ42:AZ53)</f>
        <v>0</v>
      </c>
      <c r="BA54" s="109">
        <f t="shared" ref="BA54" si="80">SUM(BA42:BA53)</f>
        <v>0</v>
      </c>
      <c r="BB54" s="114">
        <f t="shared" ref="BB54" si="81">SUM(BB42:BB53)</f>
        <v>0</v>
      </c>
      <c r="BC54" s="110">
        <f t="shared" ref="BC54" si="82">SUM(BC42:BC53)</f>
        <v>0</v>
      </c>
      <c r="BD54" s="110">
        <f t="shared" ref="BD54" si="83">SUM(BD42:BD53)</f>
        <v>0</v>
      </c>
      <c r="BE54" s="111">
        <f t="shared" ref="BE54" si="84">SUM(BE42:BE53)</f>
        <v>0</v>
      </c>
      <c r="BF54" s="62"/>
      <c r="BG54" s="140">
        <f>SUM(BG42:BG53)</f>
        <v>0</v>
      </c>
      <c r="BH54" s="58"/>
      <c r="BI54" s="266">
        <f t="shared" ref="BI54" si="85">SUM(BI42:BI53)</f>
        <v>0</v>
      </c>
      <c r="BJ54" s="266">
        <f t="shared" ref="BJ54" si="86">SUM(BJ42:BJ53)</f>
        <v>8004</v>
      </c>
      <c r="BK54" s="268">
        <f t="shared" ref="BK54" si="87">SUM(BK42:BK53)</f>
        <v>8004</v>
      </c>
      <c r="BL54" s="268">
        <f t="shared" ref="BL54" si="88">SUM(BL42:BL53)</f>
        <v>8004</v>
      </c>
      <c r="BM54" s="268">
        <f t="shared" ref="BM54" si="89">SUM(BM42:BM53)</f>
        <v>8004</v>
      </c>
      <c r="BN54" s="267">
        <f t="shared" ref="BN54" si="90">SUM(BN42:BN53)</f>
        <v>2599</v>
      </c>
      <c r="BO54" s="269">
        <f t="shared" ref="BO54" si="91">SUM(BO42:BO53)</f>
        <v>0</v>
      </c>
      <c r="BP54" s="270">
        <f t="shared" ref="BP54" si="92">SUM(BP42:BP53)</f>
        <v>34615</v>
      </c>
      <c r="BQ54" s="271">
        <f t="shared" ref="BQ54" si="93">SUM(BQ42:BQ53)</f>
        <v>34615</v>
      </c>
      <c r="BR54" s="115">
        <f>BR53</f>
        <v>78103</v>
      </c>
      <c r="BS54" s="115">
        <f>BS53</f>
        <v>500</v>
      </c>
    </row>
    <row r="55" spans="1:86" ht="16" thickBot="1" x14ac:dyDescent="0.4">
      <c r="A55" s="241" t="s">
        <v>74</v>
      </c>
      <c r="B55" s="354">
        <f>SUM(B54:D54)</f>
        <v>0</v>
      </c>
      <c r="C55" s="355"/>
      <c r="D55" s="356"/>
      <c r="E55" s="354">
        <f>SUM(E54:F54)</f>
        <v>0</v>
      </c>
      <c r="F55" s="355"/>
      <c r="G55" s="330">
        <f>SUM(G54:I54)</f>
        <v>0</v>
      </c>
      <c r="H55" s="331"/>
      <c r="I55" s="332"/>
      <c r="J55" s="215">
        <f>SUM(J54:J54)</f>
        <v>0</v>
      </c>
      <c r="K55" s="349">
        <f>SUM(K54:L54)</f>
        <v>0</v>
      </c>
      <c r="L55" s="350"/>
      <c r="M55" s="116"/>
      <c r="N55" s="357">
        <f>SUM(N54:O54)</f>
        <v>0</v>
      </c>
      <c r="O55" s="358"/>
      <c r="P55" s="357">
        <f>SUM(P54:R54)</f>
        <v>0</v>
      </c>
      <c r="Q55" s="359"/>
      <c r="R55" s="358"/>
      <c r="S55" s="116"/>
      <c r="T55" s="354"/>
      <c r="U55" s="355"/>
      <c r="V55" s="355"/>
      <c r="W55" s="356"/>
      <c r="X55" s="117"/>
      <c r="Y55" s="202">
        <f>SUM(Y54:Y54)</f>
        <v>0</v>
      </c>
      <c r="Z55" s="346">
        <f>SUM(Z54:AA54)</f>
        <v>0</v>
      </c>
      <c r="AA55" s="347"/>
      <c r="AB55" s="346">
        <f>SUM(AB54:AC54)</f>
        <v>0</v>
      </c>
      <c r="AC55" s="347"/>
      <c r="AD55" s="346">
        <f>SUM(AD54:AG54)</f>
        <v>0</v>
      </c>
      <c r="AE55" s="348"/>
      <c r="AF55" s="348"/>
      <c r="AG55" s="347"/>
      <c r="AH55" s="346"/>
      <c r="AI55" s="347"/>
      <c r="AJ55" s="116"/>
      <c r="AK55" s="349"/>
      <c r="AL55" s="350"/>
      <c r="AM55" s="226"/>
      <c r="AN55" s="346"/>
      <c r="AO55" s="348"/>
      <c r="AP55" s="348"/>
      <c r="AQ55" s="348"/>
      <c r="AR55" s="347"/>
      <c r="AS55" s="116"/>
      <c r="AT55" s="346"/>
      <c r="AU55" s="348"/>
      <c r="AV55" s="348"/>
      <c r="AW55" s="348"/>
      <c r="AX55" s="348"/>
      <c r="AY55" s="347"/>
      <c r="AZ55" s="113"/>
      <c r="BA55" s="286">
        <f>SUM(BA54:BA54)</f>
        <v>0</v>
      </c>
      <c r="BB55" s="330">
        <f>SUM(BB54:BE54)</f>
        <v>0</v>
      </c>
      <c r="BC55" s="331"/>
      <c r="BD55" s="331"/>
      <c r="BE55" s="332"/>
      <c r="BF55" s="62"/>
      <c r="BG55" s="239"/>
      <c r="BH55" s="2"/>
      <c r="BI55" s="260"/>
      <c r="BJ55" s="333">
        <f>SUM(BJ54:BN54)</f>
        <v>34615</v>
      </c>
      <c r="BK55" s="334"/>
      <c r="BL55" s="334"/>
      <c r="BM55" s="334"/>
      <c r="BN55" s="335"/>
      <c r="BO55" s="261"/>
      <c r="BP55" s="262"/>
      <c r="BQ55" s="263"/>
      <c r="BT55" s="118"/>
      <c r="BU55" s="2"/>
      <c r="BV55" s="2"/>
      <c r="BW55" s="2"/>
    </row>
    <row r="56" spans="1:86" ht="16" thickBot="1" x14ac:dyDescent="0.4">
      <c r="A56" s="208" t="s">
        <v>75</v>
      </c>
      <c r="B56" s="336">
        <f>SUM(B54:L54)</f>
        <v>0</v>
      </c>
      <c r="C56" s="337"/>
      <c r="D56" s="337"/>
      <c r="E56" s="337"/>
      <c r="F56" s="337"/>
      <c r="G56" s="337"/>
      <c r="H56" s="337"/>
      <c r="I56" s="337"/>
      <c r="J56" s="337"/>
      <c r="K56" s="337"/>
      <c r="L56" s="338"/>
      <c r="M56" s="120"/>
      <c r="N56" s="336">
        <f>SUM(N54:R54)</f>
        <v>0</v>
      </c>
      <c r="O56" s="337"/>
      <c r="P56" s="339"/>
      <c r="Q56" s="339"/>
      <c r="R56" s="340"/>
      <c r="S56" s="120"/>
      <c r="T56" s="336">
        <f>SUM(T54:W54)</f>
        <v>0</v>
      </c>
      <c r="U56" s="337"/>
      <c r="V56" s="337"/>
      <c r="W56" s="338"/>
      <c r="X56" s="121"/>
      <c r="Y56" s="336">
        <f>SUM(Y54:AI54)</f>
        <v>0</v>
      </c>
      <c r="Z56" s="337"/>
      <c r="AA56" s="337"/>
      <c r="AB56" s="337"/>
      <c r="AC56" s="337"/>
      <c r="AD56" s="337"/>
      <c r="AE56" s="337"/>
      <c r="AF56" s="337"/>
      <c r="AG56" s="337"/>
      <c r="AH56" s="337"/>
      <c r="AI56" s="338"/>
      <c r="AJ56" s="120"/>
      <c r="AK56" s="336">
        <f>SUM(AK54:AL54)</f>
        <v>0</v>
      </c>
      <c r="AL56" s="341"/>
      <c r="AM56" s="222"/>
      <c r="AN56" s="342">
        <f>SUM(AN54:AR54)</f>
        <v>0</v>
      </c>
      <c r="AO56" s="343"/>
      <c r="AP56" s="343"/>
      <c r="AQ56" s="343"/>
      <c r="AR56" s="344"/>
      <c r="AS56" s="120"/>
      <c r="AT56" s="342">
        <f>SUM(AT54:AY54)</f>
        <v>0</v>
      </c>
      <c r="AU56" s="343"/>
      <c r="AV56" s="343"/>
      <c r="AW56" s="343"/>
      <c r="AX56" s="343"/>
      <c r="AY56" s="345"/>
      <c r="AZ56" s="120"/>
      <c r="BA56" s="336">
        <f>SUM(BA54:BE54)</f>
        <v>0</v>
      </c>
      <c r="BB56" s="337"/>
      <c r="BC56" s="337"/>
      <c r="BD56" s="337"/>
      <c r="BE56" s="338"/>
      <c r="BF56" s="120"/>
      <c r="BG56" s="240">
        <f>SUM(BG54)</f>
        <v>0</v>
      </c>
      <c r="BH56" s="3"/>
      <c r="BI56" s="260"/>
      <c r="BJ56" s="264"/>
      <c r="BK56" s="265"/>
      <c r="BL56" s="265"/>
      <c r="BM56" s="265"/>
      <c r="BN56" s="265"/>
      <c r="BO56" s="261"/>
      <c r="BP56" s="262"/>
      <c r="BQ56" s="263"/>
      <c r="BT56" s="118"/>
      <c r="BU56" s="2"/>
      <c r="BV56" s="2"/>
      <c r="BW56" s="2"/>
      <c r="BX56" s="2"/>
      <c r="BY56" s="119"/>
      <c r="BZ56" s="119"/>
      <c r="CA56" s="119"/>
      <c r="CB56" s="119"/>
      <c r="CC56" s="119"/>
      <c r="CD56" s="119"/>
      <c r="CE56" s="119"/>
      <c r="CF56" s="2"/>
      <c r="CG56" s="2"/>
      <c r="CH56" s="2"/>
    </row>
    <row r="57" spans="1:86" ht="16" thickBot="1" x14ac:dyDescent="0.4">
      <c r="M57" s="17"/>
      <c r="S57" s="17"/>
      <c r="AJ57" s="17"/>
      <c r="AM57" s="227"/>
      <c r="AS57" s="17"/>
      <c r="AZ57" s="17"/>
      <c r="BF57" s="17"/>
      <c r="BH57" s="3"/>
    </row>
    <row r="58" spans="1:86" ht="21.5" thickBot="1" x14ac:dyDescent="0.55000000000000004">
      <c r="A58" s="306">
        <v>2028</v>
      </c>
      <c r="B58" s="351" t="s">
        <v>34</v>
      </c>
      <c r="C58" s="352"/>
      <c r="D58" s="360"/>
      <c r="E58" s="360"/>
      <c r="F58" s="360"/>
      <c r="G58" s="360"/>
      <c r="H58" s="360"/>
      <c r="I58" s="360"/>
      <c r="J58" s="360"/>
      <c r="K58" s="360"/>
      <c r="L58" s="361"/>
      <c r="M58" s="62"/>
      <c r="N58" s="351" t="s">
        <v>45</v>
      </c>
      <c r="O58" s="352"/>
      <c r="P58" s="352"/>
      <c r="Q58" s="352"/>
      <c r="R58" s="353"/>
      <c r="S58" s="62"/>
      <c r="T58" s="362" t="s">
        <v>44</v>
      </c>
      <c r="U58" s="363"/>
      <c r="V58" s="363"/>
      <c r="W58" s="364"/>
      <c r="X58" s="63"/>
      <c r="Y58" s="352" t="s">
        <v>28</v>
      </c>
      <c r="Z58" s="352"/>
      <c r="AA58" s="352"/>
      <c r="AB58" s="352"/>
      <c r="AC58" s="352"/>
      <c r="AD58" s="352"/>
      <c r="AE58" s="352"/>
      <c r="AF58" s="352"/>
      <c r="AG58" s="352"/>
      <c r="AH58" s="352"/>
      <c r="AI58" s="353"/>
      <c r="AJ58" s="62"/>
      <c r="AK58" s="351" t="s">
        <v>43</v>
      </c>
      <c r="AL58" s="353"/>
      <c r="AM58" s="223"/>
      <c r="AN58" s="351" t="s">
        <v>71</v>
      </c>
      <c r="AO58" s="352"/>
      <c r="AP58" s="352"/>
      <c r="AQ58" s="352"/>
      <c r="AR58" s="353"/>
      <c r="AS58" s="62"/>
      <c r="AT58" s="351" t="s">
        <v>72</v>
      </c>
      <c r="AU58" s="352"/>
      <c r="AV58" s="352"/>
      <c r="AW58" s="352"/>
      <c r="AX58" s="352"/>
      <c r="AY58" s="353"/>
      <c r="AZ58" s="65"/>
      <c r="BA58" s="351" t="s">
        <v>73</v>
      </c>
      <c r="BB58" s="352"/>
      <c r="BC58" s="352"/>
      <c r="BD58" s="352"/>
      <c r="BE58" s="353"/>
      <c r="BF58" s="62"/>
      <c r="BG58" s="209" t="s">
        <v>42</v>
      </c>
      <c r="BH58" s="64"/>
      <c r="BI58" s="64"/>
      <c r="BJ58" s="64"/>
      <c r="BK58" s="64"/>
      <c r="BL58" s="64"/>
      <c r="BM58" s="64"/>
      <c r="BN58" s="64"/>
      <c r="BO58" s="64"/>
      <c r="BP58" s="64"/>
      <c r="BQ58" s="66"/>
      <c r="BR58" s="66"/>
      <c r="BS58" s="66"/>
    </row>
    <row r="59" spans="1:86" x14ac:dyDescent="0.35">
      <c r="A59" s="307"/>
      <c r="B59" s="308" t="s">
        <v>77</v>
      </c>
      <c r="C59" s="309" t="s">
        <v>41</v>
      </c>
      <c r="D59" s="310" t="s">
        <v>67</v>
      </c>
      <c r="E59" s="308" t="s">
        <v>40</v>
      </c>
      <c r="F59" s="309" t="s">
        <v>68</v>
      </c>
      <c r="G59" s="308" t="s">
        <v>39</v>
      </c>
      <c r="H59" s="329" t="s">
        <v>38</v>
      </c>
      <c r="I59" s="310" t="s">
        <v>90</v>
      </c>
      <c r="J59" s="311" t="s">
        <v>37</v>
      </c>
      <c r="K59" s="308" t="s">
        <v>36</v>
      </c>
      <c r="L59" s="310" t="s">
        <v>69</v>
      </c>
      <c r="M59" s="73"/>
      <c r="N59" s="308" t="s">
        <v>78</v>
      </c>
      <c r="O59" s="310" t="s">
        <v>32</v>
      </c>
      <c r="P59" s="308" t="s">
        <v>35</v>
      </c>
      <c r="Q59" s="309" t="s">
        <v>31</v>
      </c>
      <c r="R59" s="310" t="s">
        <v>30</v>
      </c>
      <c r="S59" s="73"/>
      <c r="T59" s="312" t="s">
        <v>34</v>
      </c>
      <c r="U59" s="313" t="s">
        <v>33</v>
      </c>
      <c r="V59" s="313" t="s">
        <v>16</v>
      </c>
      <c r="W59" s="314" t="s">
        <v>70</v>
      </c>
      <c r="X59" s="73"/>
      <c r="Y59" s="308" t="s">
        <v>79</v>
      </c>
      <c r="Z59" s="308" t="s">
        <v>29</v>
      </c>
      <c r="AA59" s="310" t="s">
        <v>28</v>
      </c>
      <c r="AB59" s="308" t="s">
        <v>80</v>
      </c>
      <c r="AC59" s="310" t="s">
        <v>81</v>
      </c>
      <c r="AD59" s="308" t="s">
        <v>27</v>
      </c>
      <c r="AE59" s="309" t="s">
        <v>26</v>
      </c>
      <c r="AF59" s="309" t="s">
        <v>25</v>
      </c>
      <c r="AG59" s="310" t="s">
        <v>24</v>
      </c>
      <c r="AH59" s="308" t="s">
        <v>23</v>
      </c>
      <c r="AI59" s="310" t="s">
        <v>22</v>
      </c>
      <c r="AJ59" s="73"/>
      <c r="AK59" s="308">
        <v>1</v>
      </c>
      <c r="AL59" s="310">
        <v>2</v>
      </c>
      <c r="AM59" s="224"/>
      <c r="AN59" s="312" t="s">
        <v>65</v>
      </c>
      <c r="AO59" s="313" t="s">
        <v>21</v>
      </c>
      <c r="AP59" s="313" t="s">
        <v>82</v>
      </c>
      <c r="AQ59" s="313" t="s">
        <v>66</v>
      </c>
      <c r="AR59" s="314" t="s">
        <v>20</v>
      </c>
      <c r="AS59" s="73"/>
      <c r="AT59" s="312">
        <v>1</v>
      </c>
      <c r="AU59" s="313">
        <v>2</v>
      </c>
      <c r="AV59" s="313">
        <v>3</v>
      </c>
      <c r="AW59" s="313">
        <v>4</v>
      </c>
      <c r="AX59" s="313">
        <v>5</v>
      </c>
      <c r="AY59" s="314">
        <v>6</v>
      </c>
      <c r="AZ59" s="75"/>
      <c r="BA59" s="308" t="s">
        <v>83</v>
      </c>
      <c r="BB59" s="315" t="s">
        <v>19</v>
      </c>
      <c r="BC59" s="313" t="s">
        <v>18</v>
      </c>
      <c r="BD59" s="313" t="s">
        <v>17</v>
      </c>
      <c r="BE59" s="314" t="s">
        <v>84</v>
      </c>
      <c r="BF59" s="73"/>
      <c r="BG59" s="316" t="s">
        <v>16</v>
      </c>
      <c r="BH59" s="74"/>
      <c r="BI59" s="307" t="s">
        <v>15</v>
      </c>
      <c r="BJ59" s="317" t="s">
        <v>85</v>
      </c>
      <c r="BK59" s="318" t="s">
        <v>86</v>
      </c>
      <c r="BL59" s="318" t="s">
        <v>87</v>
      </c>
      <c r="BM59" s="318" t="s">
        <v>88</v>
      </c>
      <c r="BN59" s="319" t="s">
        <v>89</v>
      </c>
      <c r="BO59" s="320" t="s">
        <v>14</v>
      </c>
      <c r="BP59" s="321" t="s">
        <v>13</v>
      </c>
      <c r="BQ59" s="322" t="s">
        <v>12</v>
      </c>
      <c r="BR59" s="322" t="s">
        <v>94</v>
      </c>
      <c r="BS59" s="322" t="s">
        <v>73</v>
      </c>
    </row>
    <row r="60" spans="1:86" x14ac:dyDescent="0.35">
      <c r="A60" s="93"/>
      <c r="B60" s="84"/>
      <c r="C60" s="85"/>
      <c r="D60" s="86"/>
      <c r="E60" s="84"/>
      <c r="F60" s="85"/>
      <c r="G60" s="84"/>
      <c r="H60" s="91"/>
      <c r="I60" s="86"/>
      <c r="J60" s="91"/>
      <c r="K60" s="84"/>
      <c r="L60" s="86"/>
      <c r="M60" s="88"/>
      <c r="N60" s="84"/>
      <c r="O60" s="86"/>
      <c r="P60" s="84"/>
      <c r="Q60" s="85"/>
      <c r="R60" s="86"/>
      <c r="S60" s="88"/>
      <c r="T60" s="89"/>
      <c r="U60" s="85"/>
      <c r="V60" s="85"/>
      <c r="W60" s="86"/>
      <c r="X60" s="90"/>
      <c r="Y60" s="84"/>
      <c r="Z60" s="84"/>
      <c r="AA60" s="86"/>
      <c r="AB60" s="84"/>
      <c r="AC60" s="86"/>
      <c r="AD60" s="84"/>
      <c r="AE60" s="85"/>
      <c r="AF60" s="85"/>
      <c r="AG60" s="86"/>
      <c r="AH60" s="84"/>
      <c r="AI60" s="86"/>
      <c r="AJ60" s="92"/>
      <c r="AK60" s="84"/>
      <c r="AL60" s="86"/>
      <c r="AM60" s="231"/>
      <c r="AN60" s="84"/>
      <c r="AO60" s="85"/>
      <c r="AP60" s="85"/>
      <c r="AQ60" s="85"/>
      <c r="AR60" s="86"/>
      <c r="AS60" s="92"/>
      <c r="AT60" s="84"/>
      <c r="AU60" s="85"/>
      <c r="AV60" s="85"/>
      <c r="AW60" s="85"/>
      <c r="AX60" s="85"/>
      <c r="AY60" s="86"/>
      <c r="AZ60" s="94"/>
      <c r="BA60" s="84"/>
      <c r="BB60" s="87"/>
      <c r="BC60" s="85"/>
      <c r="BD60" s="85"/>
      <c r="BE60" s="86"/>
      <c r="BF60" s="92"/>
      <c r="BG60" s="236"/>
      <c r="BH60" s="74"/>
      <c r="BI60" s="93"/>
      <c r="BJ60" s="250"/>
      <c r="BK60" s="243"/>
      <c r="BL60" s="243"/>
      <c r="BM60" s="243"/>
      <c r="BN60" s="251"/>
      <c r="BO60" s="249"/>
      <c r="BP60" s="83"/>
      <c r="BQ60" s="95"/>
      <c r="BR60" s="95"/>
      <c r="BS60" s="95"/>
    </row>
    <row r="61" spans="1:86" x14ac:dyDescent="0.35">
      <c r="A61" s="203" t="s">
        <v>63</v>
      </c>
      <c r="B61" s="141"/>
      <c r="C61" s="157"/>
      <c r="D61" s="158"/>
      <c r="E61" s="161"/>
      <c r="F61" s="144"/>
      <c r="G61" s="145"/>
      <c r="H61" s="324"/>
      <c r="I61" s="147"/>
      <c r="J61" s="211"/>
      <c r="K61" s="141"/>
      <c r="L61" s="149"/>
      <c r="M61" s="98">
        <f t="shared" ref="M61:M72" si="94">SUM(B61:L61)</f>
        <v>0</v>
      </c>
      <c r="N61" s="172"/>
      <c r="O61" s="148"/>
      <c r="P61" s="172"/>
      <c r="Q61" s="146"/>
      <c r="R61" s="159"/>
      <c r="S61" s="98">
        <f t="shared" ref="S61:S72" si="95">SUM(N61:R61)</f>
        <v>0</v>
      </c>
      <c r="T61" s="177"/>
      <c r="U61" s="146"/>
      <c r="V61" s="146"/>
      <c r="W61" s="179"/>
      <c r="X61" s="98">
        <f t="shared" ref="X61:X72" si="96">SUM(T61:W61)</f>
        <v>0</v>
      </c>
      <c r="Y61" s="137"/>
      <c r="Z61" s="161"/>
      <c r="AA61" s="158"/>
      <c r="AB61" s="141"/>
      <c r="AC61" s="139"/>
      <c r="AD61" s="141"/>
      <c r="AE61" s="142"/>
      <c r="AF61" s="144"/>
      <c r="AG61" s="139"/>
      <c r="AH61" s="145"/>
      <c r="AI61" s="158"/>
      <c r="AJ61" s="98">
        <f t="shared" ref="AJ61:AJ72" si="97">SUM(Y61:AI61)</f>
        <v>0</v>
      </c>
      <c r="AK61" s="172"/>
      <c r="AL61" s="148"/>
      <c r="AM61" s="98">
        <f>SUM(AK61:AL61)</f>
        <v>0</v>
      </c>
      <c r="AN61" s="172"/>
      <c r="AO61" s="142"/>
      <c r="AP61" s="187"/>
      <c r="AQ61" s="146"/>
      <c r="AR61" s="195"/>
      <c r="AS61" s="98">
        <f t="shared" ref="AS61:AS72" si="98">SUM(AN61:AR61)</f>
        <v>0</v>
      </c>
      <c r="AT61" s="232"/>
      <c r="AU61" s="144"/>
      <c r="AV61" s="144"/>
      <c r="AW61" s="144"/>
      <c r="AX61" s="144"/>
      <c r="AY61" s="158"/>
      <c r="AZ61" s="98">
        <f t="shared" ref="AZ61:AZ72" si="99">SUM(AT61:AY61)</f>
        <v>0</v>
      </c>
      <c r="BA61" s="193"/>
      <c r="BB61" s="194"/>
      <c r="BC61" s="187"/>
      <c r="BD61" s="187"/>
      <c r="BE61" s="195"/>
      <c r="BF61" s="98">
        <f t="shared" ref="BF61:BF72" si="100">SUM(BA61:BD61)</f>
        <v>0</v>
      </c>
      <c r="BG61" s="237"/>
      <c r="BI61" s="122">
        <f t="shared" ref="BI61:BI72" si="101">SUM(B61:L61,N61:R61,T61:W61,Y61:AI61,AK61:AL61,AN61:AR61,AT61:AY61,BA61:BE61,BG61)</f>
        <v>0</v>
      </c>
      <c r="BJ61" s="252">
        <v>667</v>
      </c>
      <c r="BK61" s="254">
        <v>667</v>
      </c>
      <c r="BL61" s="254">
        <v>667</v>
      </c>
      <c r="BM61" s="254">
        <v>667</v>
      </c>
      <c r="BN61" s="253">
        <v>667</v>
      </c>
      <c r="BO61" s="255"/>
      <c r="BP61" s="244">
        <f t="shared" ref="BP61:BP72" si="102">SUM(BJ61:BO61)</f>
        <v>3335</v>
      </c>
      <c r="BQ61" s="245">
        <f t="shared" ref="BQ61:BQ72" si="103">SUM(BP61-BI61)</f>
        <v>3335</v>
      </c>
      <c r="BR61" s="100">
        <f>SUM(BR53,BQ61)</f>
        <v>81438</v>
      </c>
      <c r="BS61" s="100">
        <f>SUM(BS54,BF61)</f>
        <v>500</v>
      </c>
    </row>
    <row r="62" spans="1:86" x14ac:dyDescent="0.35">
      <c r="A62" s="204" t="s">
        <v>9</v>
      </c>
      <c r="B62" s="150"/>
      <c r="C62" s="184"/>
      <c r="D62" s="214"/>
      <c r="E62" s="162"/>
      <c r="F62" s="152"/>
      <c r="G62" s="162"/>
      <c r="H62" s="325"/>
      <c r="I62" s="154"/>
      <c r="J62" s="212"/>
      <c r="K62" s="150"/>
      <c r="L62" s="156"/>
      <c r="M62" s="98">
        <f t="shared" si="94"/>
        <v>0</v>
      </c>
      <c r="N62" s="173"/>
      <c r="O62" s="156"/>
      <c r="P62" s="173"/>
      <c r="Q62" s="163"/>
      <c r="R62" s="156"/>
      <c r="S62" s="98">
        <f t="shared" si="95"/>
        <v>0</v>
      </c>
      <c r="T62" s="180"/>
      <c r="U62" s="163"/>
      <c r="V62" s="163"/>
      <c r="W62" s="181"/>
      <c r="X62" s="98">
        <f t="shared" si="96"/>
        <v>0</v>
      </c>
      <c r="Y62" s="136"/>
      <c r="Z62" s="136"/>
      <c r="AA62" s="155"/>
      <c r="AB62" s="150"/>
      <c r="AC62" s="138"/>
      <c r="AD62" s="150"/>
      <c r="AE62" s="160"/>
      <c r="AF62" s="160"/>
      <c r="AG62" s="155"/>
      <c r="AH62" s="153"/>
      <c r="AI62" s="155"/>
      <c r="AJ62" s="98">
        <f t="shared" si="97"/>
        <v>0</v>
      </c>
      <c r="AK62" s="173"/>
      <c r="AL62" s="185"/>
      <c r="AM62" s="98">
        <f t="shared" ref="AM62:AM72" si="104">SUM(AK62:AL62)</f>
        <v>0</v>
      </c>
      <c r="AN62" s="173"/>
      <c r="AO62" s="152"/>
      <c r="AP62" s="189"/>
      <c r="AQ62" s="184"/>
      <c r="AR62" s="198"/>
      <c r="AS62" s="98">
        <f t="shared" si="98"/>
        <v>0</v>
      </c>
      <c r="AT62" s="233"/>
      <c r="AU62" s="160"/>
      <c r="AV62" s="160"/>
      <c r="AW62" s="160"/>
      <c r="AX62" s="160"/>
      <c r="AY62" s="155"/>
      <c r="AZ62" s="98">
        <f t="shared" si="99"/>
        <v>0</v>
      </c>
      <c r="BA62" s="196"/>
      <c r="BB62" s="197"/>
      <c r="BC62" s="190"/>
      <c r="BD62" s="190"/>
      <c r="BE62" s="198"/>
      <c r="BF62" s="98">
        <f t="shared" si="100"/>
        <v>0</v>
      </c>
      <c r="BG62" s="238"/>
      <c r="BI62" s="99">
        <f t="shared" si="101"/>
        <v>0</v>
      </c>
      <c r="BJ62" s="256">
        <v>667</v>
      </c>
      <c r="BK62" s="258">
        <v>667</v>
      </c>
      <c r="BL62" s="258">
        <v>667</v>
      </c>
      <c r="BM62" s="258">
        <v>667</v>
      </c>
      <c r="BN62" s="257"/>
      <c r="BO62" s="259"/>
      <c r="BP62" s="246">
        <f t="shared" si="102"/>
        <v>2668</v>
      </c>
      <c r="BQ62" s="247">
        <f t="shared" si="103"/>
        <v>2668</v>
      </c>
      <c r="BR62" s="101">
        <f t="shared" ref="BR62:BR68" si="105">SUM(BR61,BQ62)</f>
        <v>84106</v>
      </c>
      <c r="BS62" s="383">
        <f>SUM(BS61,BF62)</f>
        <v>500</v>
      </c>
    </row>
    <row r="63" spans="1:86" x14ac:dyDescent="0.35">
      <c r="A63" s="203" t="s">
        <v>8</v>
      </c>
      <c r="B63" s="141"/>
      <c r="C63" s="157"/>
      <c r="D63" s="158"/>
      <c r="E63" s="161"/>
      <c r="F63" s="142"/>
      <c r="G63" s="161"/>
      <c r="H63" s="326"/>
      <c r="I63" s="147"/>
      <c r="J63" s="211"/>
      <c r="K63" s="137"/>
      <c r="L63" s="159"/>
      <c r="M63" s="98">
        <f t="shared" si="94"/>
        <v>0</v>
      </c>
      <c r="N63" s="172"/>
      <c r="O63" s="159"/>
      <c r="P63" s="172"/>
      <c r="Q63" s="146"/>
      <c r="R63" s="159"/>
      <c r="S63" s="98">
        <f t="shared" si="95"/>
        <v>0</v>
      </c>
      <c r="T63" s="177"/>
      <c r="U63" s="144"/>
      <c r="V63" s="144"/>
      <c r="W63" s="179"/>
      <c r="X63" s="98">
        <f t="shared" si="96"/>
        <v>0</v>
      </c>
      <c r="Y63" s="137"/>
      <c r="Z63" s="161"/>
      <c r="AA63" s="158"/>
      <c r="AB63" s="141"/>
      <c r="AC63" s="139"/>
      <c r="AD63" s="141"/>
      <c r="AE63" s="142"/>
      <c r="AF63" s="144"/>
      <c r="AG63" s="148"/>
      <c r="AH63" s="178"/>
      <c r="AI63" s="158"/>
      <c r="AJ63" s="98">
        <f t="shared" si="97"/>
        <v>0</v>
      </c>
      <c r="AK63" s="172"/>
      <c r="AL63" s="148"/>
      <c r="AM63" s="98">
        <f t="shared" si="104"/>
        <v>0</v>
      </c>
      <c r="AN63" s="172"/>
      <c r="AO63" s="142"/>
      <c r="AP63" s="187"/>
      <c r="AQ63" s="142"/>
      <c r="AR63" s="195"/>
      <c r="AS63" s="98">
        <f t="shared" si="98"/>
        <v>0</v>
      </c>
      <c r="AT63" s="232"/>
      <c r="AU63" s="144"/>
      <c r="AV63" s="144"/>
      <c r="AW63" s="144"/>
      <c r="AX63" s="144"/>
      <c r="AY63" s="158"/>
      <c r="AZ63" s="98">
        <f t="shared" si="99"/>
        <v>0</v>
      </c>
      <c r="BA63" s="193"/>
      <c r="BB63" s="194"/>
      <c r="BC63" s="187"/>
      <c r="BD63" s="187"/>
      <c r="BE63" s="195"/>
      <c r="BF63" s="98">
        <f t="shared" si="100"/>
        <v>0</v>
      </c>
      <c r="BG63" s="237"/>
      <c r="BI63" s="122">
        <f t="shared" si="101"/>
        <v>0</v>
      </c>
      <c r="BJ63" s="252">
        <v>667</v>
      </c>
      <c r="BK63" s="254">
        <v>667</v>
      </c>
      <c r="BL63" s="254">
        <v>667</v>
      </c>
      <c r="BM63" s="254">
        <v>667</v>
      </c>
      <c r="BN63" s="253"/>
      <c r="BO63" s="255"/>
      <c r="BP63" s="244">
        <f t="shared" si="102"/>
        <v>2668</v>
      </c>
      <c r="BQ63" s="245">
        <f t="shared" si="103"/>
        <v>2668</v>
      </c>
      <c r="BR63" s="100">
        <f t="shared" si="105"/>
        <v>86774</v>
      </c>
      <c r="BS63" s="100">
        <f>SUM(BS62,BF63)</f>
        <v>500</v>
      </c>
    </row>
    <row r="64" spans="1:86" x14ac:dyDescent="0.35">
      <c r="A64" s="204" t="s">
        <v>7</v>
      </c>
      <c r="B64" s="150"/>
      <c r="C64" s="184"/>
      <c r="D64" s="214"/>
      <c r="E64" s="162"/>
      <c r="F64" s="152"/>
      <c r="G64" s="162"/>
      <c r="H64" s="325"/>
      <c r="I64" s="154"/>
      <c r="J64" s="212"/>
      <c r="K64" s="150"/>
      <c r="L64" s="156"/>
      <c r="M64" s="98">
        <f t="shared" si="94"/>
        <v>0</v>
      </c>
      <c r="N64" s="173"/>
      <c r="O64" s="156"/>
      <c r="P64" s="173"/>
      <c r="Q64" s="151"/>
      <c r="R64" s="156"/>
      <c r="S64" s="98">
        <f t="shared" si="95"/>
        <v>0</v>
      </c>
      <c r="T64" s="180"/>
      <c r="U64" s="151"/>
      <c r="V64" s="151"/>
      <c r="W64" s="181"/>
      <c r="X64" s="98">
        <f t="shared" si="96"/>
        <v>0</v>
      </c>
      <c r="Y64" s="136"/>
      <c r="Z64" s="136"/>
      <c r="AA64" s="155"/>
      <c r="AB64" s="150"/>
      <c r="AC64" s="138"/>
      <c r="AD64" s="150"/>
      <c r="AE64" s="160"/>
      <c r="AF64" s="160"/>
      <c r="AG64" s="185"/>
      <c r="AH64" s="136"/>
      <c r="AI64" s="155"/>
      <c r="AJ64" s="98">
        <f t="shared" si="97"/>
        <v>0</v>
      </c>
      <c r="AK64" s="173"/>
      <c r="AL64" s="185"/>
      <c r="AM64" s="98">
        <f t="shared" si="104"/>
        <v>0</v>
      </c>
      <c r="AN64" s="173"/>
      <c r="AO64" s="152"/>
      <c r="AP64" s="190"/>
      <c r="AQ64" s="163"/>
      <c r="AR64" s="198"/>
      <c r="AS64" s="98">
        <f t="shared" si="98"/>
        <v>0</v>
      </c>
      <c r="AT64" s="233"/>
      <c r="AU64" s="160"/>
      <c r="AV64" s="160"/>
      <c r="AW64" s="184"/>
      <c r="AX64" s="184"/>
      <c r="AY64" s="155"/>
      <c r="AZ64" s="98">
        <f t="shared" si="99"/>
        <v>0</v>
      </c>
      <c r="BA64" s="196"/>
      <c r="BB64" s="197"/>
      <c r="BC64" s="190"/>
      <c r="BD64" s="190"/>
      <c r="BE64" s="198"/>
      <c r="BF64" s="98">
        <f t="shared" si="100"/>
        <v>0</v>
      </c>
      <c r="BG64" s="238"/>
      <c r="BI64" s="99">
        <f t="shared" si="101"/>
        <v>0</v>
      </c>
      <c r="BJ64" s="256">
        <v>667</v>
      </c>
      <c r="BK64" s="258">
        <v>667</v>
      </c>
      <c r="BL64" s="258">
        <v>667</v>
      </c>
      <c r="BM64" s="258">
        <v>667</v>
      </c>
      <c r="BN64" s="257"/>
      <c r="BO64" s="259"/>
      <c r="BP64" s="246">
        <f t="shared" si="102"/>
        <v>2668</v>
      </c>
      <c r="BQ64" s="247">
        <f t="shared" si="103"/>
        <v>2668</v>
      </c>
      <c r="BR64" s="101">
        <f t="shared" si="105"/>
        <v>89442</v>
      </c>
      <c r="BS64" s="383">
        <f>SUM(BS63,BF64)</f>
        <v>500</v>
      </c>
    </row>
    <row r="65" spans="1:71" x14ac:dyDescent="0.35">
      <c r="A65" s="203" t="s">
        <v>64</v>
      </c>
      <c r="B65" s="141"/>
      <c r="C65" s="142"/>
      <c r="D65" s="158"/>
      <c r="E65" s="161"/>
      <c r="F65" s="142"/>
      <c r="G65" s="161"/>
      <c r="H65" s="326"/>
      <c r="I65" s="148"/>
      <c r="J65" s="211"/>
      <c r="K65" s="141"/>
      <c r="L65" s="147"/>
      <c r="M65" s="98">
        <f t="shared" si="94"/>
        <v>0</v>
      </c>
      <c r="N65" s="172"/>
      <c r="O65" s="159"/>
      <c r="P65" s="172"/>
      <c r="Q65" s="146"/>
      <c r="R65" s="159"/>
      <c r="S65" s="98">
        <f t="shared" si="95"/>
        <v>0</v>
      </c>
      <c r="T65" s="177"/>
      <c r="U65" s="143"/>
      <c r="V65" s="143"/>
      <c r="W65" s="179"/>
      <c r="X65" s="98">
        <f t="shared" si="96"/>
        <v>0</v>
      </c>
      <c r="Y65" s="141"/>
      <c r="Z65" s="161"/>
      <c r="AA65" s="158"/>
      <c r="AB65" s="141"/>
      <c r="AC65" s="139"/>
      <c r="AD65" s="141"/>
      <c r="AE65" s="142"/>
      <c r="AF65" s="144"/>
      <c r="AG65" s="148"/>
      <c r="AH65" s="145"/>
      <c r="AI65" s="158"/>
      <c r="AJ65" s="98">
        <f t="shared" si="97"/>
        <v>0</v>
      </c>
      <c r="AK65" s="172"/>
      <c r="AL65" s="148"/>
      <c r="AM65" s="98">
        <f t="shared" si="104"/>
        <v>0</v>
      </c>
      <c r="AN65" s="172"/>
      <c r="AO65" s="142"/>
      <c r="AP65" s="188"/>
      <c r="AQ65" s="144"/>
      <c r="AR65" s="195"/>
      <c r="AS65" s="98">
        <f t="shared" si="98"/>
        <v>0</v>
      </c>
      <c r="AT65" s="232"/>
      <c r="AU65" s="144"/>
      <c r="AV65" s="144"/>
      <c r="AW65" s="144"/>
      <c r="AX65" s="144"/>
      <c r="AY65" s="158"/>
      <c r="AZ65" s="98">
        <f t="shared" si="99"/>
        <v>0</v>
      </c>
      <c r="BA65" s="193"/>
      <c r="BB65" s="194"/>
      <c r="BC65" s="187"/>
      <c r="BD65" s="187"/>
      <c r="BE65" s="195"/>
      <c r="BF65" s="98">
        <f t="shared" si="100"/>
        <v>0</v>
      </c>
      <c r="BG65" s="237"/>
      <c r="BI65" s="122">
        <f t="shared" si="101"/>
        <v>0</v>
      </c>
      <c r="BJ65" s="252">
        <v>667</v>
      </c>
      <c r="BK65" s="254">
        <v>667</v>
      </c>
      <c r="BL65" s="254">
        <v>667</v>
      </c>
      <c r="BM65" s="254">
        <v>667</v>
      </c>
      <c r="BN65" s="253">
        <v>644</v>
      </c>
      <c r="BO65" s="255"/>
      <c r="BP65" s="244">
        <f t="shared" si="102"/>
        <v>3312</v>
      </c>
      <c r="BQ65" s="245">
        <f t="shared" si="103"/>
        <v>3312</v>
      </c>
      <c r="BR65" s="100">
        <f t="shared" si="105"/>
        <v>92754</v>
      </c>
      <c r="BS65" s="100">
        <f>SUM(BS64,BF65)</f>
        <v>500</v>
      </c>
    </row>
    <row r="66" spans="1:71" x14ac:dyDescent="0.35">
      <c r="A66" s="204" t="s">
        <v>6</v>
      </c>
      <c r="B66" s="150"/>
      <c r="C66" s="152"/>
      <c r="D66" s="214"/>
      <c r="E66" s="162"/>
      <c r="F66" s="152"/>
      <c r="G66" s="162"/>
      <c r="H66" s="325"/>
      <c r="I66" s="154"/>
      <c r="J66" s="212"/>
      <c r="K66" s="150"/>
      <c r="L66" s="154"/>
      <c r="M66" s="98">
        <f t="shared" si="94"/>
        <v>0</v>
      </c>
      <c r="N66" s="173"/>
      <c r="O66" s="156"/>
      <c r="P66" s="173"/>
      <c r="Q66" s="160"/>
      <c r="R66" s="156"/>
      <c r="S66" s="98">
        <f t="shared" si="95"/>
        <v>0</v>
      </c>
      <c r="T66" s="180"/>
      <c r="U66" s="151"/>
      <c r="V66" s="151"/>
      <c r="W66" s="181"/>
      <c r="X66" s="98">
        <f t="shared" si="96"/>
        <v>0</v>
      </c>
      <c r="Y66" s="150"/>
      <c r="Z66" s="150"/>
      <c r="AA66" s="155"/>
      <c r="AB66" s="150"/>
      <c r="AC66" s="155"/>
      <c r="AD66" s="150"/>
      <c r="AE66" s="160"/>
      <c r="AF66" s="160"/>
      <c r="AG66" s="185"/>
      <c r="AH66" s="153"/>
      <c r="AI66" s="155"/>
      <c r="AJ66" s="98">
        <f t="shared" si="97"/>
        <v>0</v>
      </c>
      <c r="AK66" s="173"/>
      <c r="AL66" s="185"/>
      <c r="AM66" s="98">
        <f t="shared" si="104"/>
        <v>0</v>
      </c>
      <c r="AN66" s="173"/>
      <c r="AO66" s="152"/>
      <c r="AP66" s="190"/>
      <c r="AQ66" s="163"/>
      <c r="AR66" s="198"/>
      <c r="AS66" s="98">
        <f t="shared" si="98"/>
        <v>0</v>
      </c>
      <c r="AT66" s="233"/>
      <c r="AU66" s="160"/>
      <c r="AV66" s="160"/>
      <c r="AW66" s="160"/>
      <c r="AX66" s="160"/>
      <c r="AY66" s="155"/>
      <c r="AZ66" s="98">
        <f t="shared" si="99"/>
        <v>0</v>
      </c>
      <c r="BA66" s="196"/>
      <c r="BB66" s="197"/>
      <c r="BC66" s="163"/>
      <c r="BD66" s="163"/>
      <c r="BE66" s="198"/>
      <c r="BF66" s="98">
        <f t="shared" si="100"/>
        <v>0</v>
      </c>
      <c r="BG66" s="238"/>
      <c r="BI66" s="99">
        <f t="shared" si="101"/>
        <v>0</v>
      </c>
      <c r="BJ66" s="256">
        <v>667</v>
      </c>
      <c r="BK66" s="258">
        <v>667</v>
      </c>
      <c r="BL66" s="258">
        <v>667</v>
      </c>
      <c r="BM66" s="258">
        <v>667</v>
      </c>
      <c r="BN66" s="257"/>
      <c r="BO66" s="259"/>
      <c r="BP66" s="246">
        <f t="shared" si="102"/>
        <v>2668</v>
      </c>
      <c r="BQ66" s="247">
        <f t="shared" si="103"/>
        <v>2668</v>
      </c>
      <c r="BR66" s="101">
        <f t="shared" si="105"/>
        <v>95422</v>
      </c>
      <c r="BS66" s="383">
        <f>SUM(BS65,BF66)</f>
        <v>500</v>
      </c>
    </row>
    <row r="67" spans="1:71" x14ac:dyDescent="0.35">
      <c r="A67" s="203" t="s">
        <v>5</v>
      </c>
      <c r="B67" s="141"/>
      <c r="C67" s="142"/>
      <c r="D67" s="158"/>
      <c r="E67" s="161"/>
      <c r="F67" s="142"/>
      <c r="G67" s="161"/>
      <c r="H67" s="326"/>
      <c r="I67" s="147"/>
      <c r="J67" s="211"/>
      <c r="K67" s="141"/>
      <c r="L67" s="147"/>
      <c r="M67" s="98">
        <f t="shared" si="94"/>
        <v>0</v>
      </c>
      <c r="N67" s="172"/>
      <c r="O67" s="159"/>
      <c r="P67" s="172"/>
      <c r="Q67" s="146"/>
      <c r="R67" s="159"/>
      <c r="S67" s="98">
        <f t="shared" si="95"/>
        <v>0</v>
      </c>
      <c r="T67" s="177"/>
      <c r="U67" s="143"/>
      <c r="V67" s="143"/>
      <c r="W67" s="179"/>
      <c r="X67" s="98">
        <f t="shared" si="96"/>
        <v>0</v>
      </c>
      <c r="Y67" s="141"/>
      <c r="Z67" s="161"/>
      <c r="AA67" s="158"/>
      <c r="AB67" s="141"/>
      <c r="AC67" s="147"/>
      <c r="AD67" s="141"/>
      <c r="AE67" s="142"/>
      <c r="AF67" s="144"/>
      <c r="AG67" s="148"/>
      <c r="AH67" s="145"/>
      <c r="AI67" s="158"/>
      <c r="AJ67" s="98">
        <f t="shared" si="97"/>
        <v>0</v>
      </c>
      <c r="AK67" s="172"/>
      <c r="AL67" s="148"/>
      <c r="AM67" s="98">
        <f t="shared" si="104"/>
        <v>0</v>
      </c>
      <c r="AN67" s="172"/>
      <c r="AO67" s="142"/>
      <c r="AP67" s="187"/>
      <c r="AQ67" s="146"/>
      <c r="AR67" s="195"/>
      <c r="AS67" s="98">
        <f t="shared" si="98"/>
        <v>0</v>
      </c>
      <c r="AT67" s="232"/>
      <c r="AU67" s="144"/>
      <c r="AV67" s="144"/>
      <c r="AW67" s="144"/>
      <c r="AX67" s="144"/>
      <c r="AY67" s="158"/>
      <c r="AZ67" s="98">
        <f t="shared" si="99"/>
        <v>0</v>
      </c>
      <c r="BA67" s="193"/>
      <c r="BB67" s="194"/>
      <c r="BC67" s="187"/>
      <c r="BD67" s="187"/>
      <c r="BE67" s="195"/>
      <c r="BF67" s="98">
        <f t="shared" si="100"/>
        <v>0</v>
      </c>
      <c r="BG67" s="237"/>
      <c r="BI67" s="122">
        <f t="shared" si="101"/>
        <v>0</v>
      </c>
      <c r="BJ67" s="252">
        <v>667</v>
      </c>
      <c r="BK67" s="254">
        <v>667</v>
      </c>
      <c r="BL67" s="254">
        <v>667</v>
      </c>
      <c r="BM67" s="254">
        <v>667</v>
      </c>
      <c r="BN67" s="253">
        <v>644</v>
      </c>
      <c r="BO67" s="255"/>
      <c r="BP67" s="244">
        <f t="shared" si="102"/>
        <v>3312</v>
      </c>
      <c r="BQ67" s="245">
        <f t="shared" si="103"/>
        <v>3312</v>
      </c>
      <c r="BR67" s="100">
        <f t="shared" si="105"/>
        <v>98734</v>
      </c>
      <c r="BS67" s="100">
        <f>SUM(BS66,BF67)</f>
        <v>500</v>
      </c>
    </row>
    <row r="68" spans="1:71" x14ac:dyDescent="0.35">
      <c r="A68" s="204" t="s">
        <v>48</v>
      </c>
      <c r="B68" s="150"/>
      <c r="C68" s="152"/>
      <c r="D68" s="214"/>
      <c r="E68" s="213"/>
      <c r="F68" s="152"/>
      <c r="G68" s="162"/>
      <c r="H68" s="325"/>
      <c r="I68" s="154"/>
      <c r="J68" s="212"/>
      <c r="K68" s="150"/>
      <c r="L68" s="156"/>
      <c r="M68" s="98">
        <f t="shared" si="94"/>
        <v>0</v>
      </c>
      <c r="N68" s="173"/>
      <c r="O68" s="156"/>
      <c r="P68" s="173"/>
      <c r="Q68" s="163"/>
      <c r="R68" s="156"/>
      <c r="S68" s="98">
        <f t="shared" si="95"/>
        <v>0</v>
      </c>
      <c r="T68" s="180"/>
      <c r="U68" s="151"/>
      <c r="V68" s="151"/>
      <c r="W68" s="181"/>
      <c r="X68" s="98">
        <f t="shared" si="96"/>
        <v>0</v>
      </c>
      <c r="Y68" s="150"/>
      <c r="Z68" s="150"/>
      <c r="AA68" s="155"/>
      <c r="AB68" s="150"/>
      <c r="AC68" s="155"/>
      <c r="AD68" s="150"/>
      <c r="AE68" s="160"/>
      <c r="AF68" s="160"/>
      <c r="AG68" s="185"/>
      <c r="AH68" s="153"/>
      <c r="AI68" s="155"/>
      <c r="AJ68" s="98">
        <f t="shared" si="97"/>
        <v>0</v>
      </c>
      <c r="AK68" s="173"/>
      <c r="AL68" s="185"/>
      <c r="AM68" s="98">
        <f t="shared" si="104"/>
        <v>0</v>
      </c>
      <c r="AN68" s="173"/>
      <c r="AO68" s="152"/>
      <c r="AP68" s="190"/>
      <c r="AQ68" s="160"/>
      <c r="AR68" s="198"/>
      <c r="AS68" s="98">
        <f t="shared" si="98"/>
        <v>0</v>
      </c>
      <c r="AT68" s="233"/>
      <c r="AU68" s="160"/>
      <c r="AV68" s="160"/>
      <c r="AW68" s="160"/>
      <c r="AX68" s="160"/>
      <c r="AY68" s="155"/>
      <c r="AZ68" s="98">
        <f t="shared" si="99"/>
        <v>0</v>
      </c>
      <c r="BA68" s="196"/>
      <c r="BB68" s="197"/>
      <c r="BC68" s="190"/>
      <c r="BD68" s="190"/>
      <c r="BE68" s="198"/>
      <c r="BF68" s="98">
        <f t="shared" si="100"/>
        <v>0</v>
      </c>
      <c r="BG68" s="238"/>
      <c r="BI68" s="99">
        <f t="shared" si="101"/>
        <v>0</v>
      </c>
      <c r="BJ68" s="256">
        <v>667</v>
      </c>
      <c r="BK68" s="258">
        <v>667</v>
      </c>
      <c r="BL68" s="258">
        <v>667</v>
      </c>
      <c r="BM68" s="258">
        <v>667</v>
      </c>
      <c r="BN68" s="257"/>
      <c r="BO68" s="259"/>
      <c r="BP68" s="246">
        <f t="shared" si="102"/>
        <v>2668</v>
      </c>
      <c r="BQ68" s="247">
        <f t="shared" si="103"/>
        <v>2668</v>
      </c>
      <c r="BR68" s="101">
        <f t="shared" si="105"/>
        <v>101402</v>
      </c>
      <c r="BS68" s="383">
        <f>SUM(BS67,BF68)</f>
        <v>500</v>
      </c>
    </row>
    <row r="69" spans="1:71" x14ac:dyDescent="0.35">
      <c r="A69" s="203" t="s">
        <v>4</v>
      </c>
      <c r="B69" s="141"/>
      <c r="C69" s="142"/>
      <c r="D69" s="158"/>
      <c r="E69" s="161"/>
      <c r="F69" s="142"/>
      <c r="G69" s="161"/>
      <c r="H69" s="326"/>
      <c r="I69" s="147"/>
      <c r="J69" s="211"/>
      <c r="K69" s="141"/>
      <c r="L69" s="159"/>
      <c r="M69" s="98">
        <f t="shared" si="94"/>
        <v>0</v>
      </c>
      <c r="N69" s="172"/>
      <c r="O69" s="159"/>
      <c r="P69" s="172"/>
      <c r="Q69" s="144"/>
      <c r="R69" s="147"/>
      <c r="S69" s="98">
        <f t="shared" si="95"/>
        <v>0</v>
      </c>
      <c r="T69" s="177"/>
      <c r="U69" s="144"/>
      <c r="V69" s="144"/>
      <c r="W69" s="179"/>
      <c r="X69" s="98">
        <f t="shared" si="96"/>
        <v>0</v>
      </c>
      <c r="Y69" s="141"/>
      <c r="Z69" s="161"/>
      <c r="AA69" s="158"/>
      <c r="AB69" s="141"/>
      <c r="AC69" s="139"/>
      <c r="AD69" s="141"/>
      <c r="AE69" s="142"/>
      <c r="AF69" s="144"/>
      <c r="AG69" s="148"/>
      <c r="AH69" s="145"/>
      <c r="AI69" s="158"/>
      <c r="AJ69" s="98">
        <f t="shared" si="97"/>
        <v>0</v>
      </c>
      <c r="AK69" s="172"/>
      <c r="AL69" s="148"/>
      <c r="AM69" s="98">
        <f t="shared" si="104"/>
        <v>0</v>
      </c>
      <c r="AN69" s="172"/>
      <c r="AO69" s="142"/>
      <c r="AP69" s="146"/>
      <c r="AQ69" s="146"/>
      <c r="AR69" s="195"/>
      <c r="AS69" s="98">
        <f t="shared" si="98"/>
        <v>0</v>
      </c>
      <c r="AT69" s="232"/>
      <c r="AU69" s="144"/>
      <c r="AV69" s="144"/>
      <c r="AW69" s="144"/>
      <c r="AX69" s="144"/>
      <c r="AY69" s="158"/>
      <c r="AZ69" s="98">
        <f t="shared" si="99"/>
        <v>0</v>
      </c>
      <c r="BA69" s="193"/>
      <c r="BB69" s="194"/>
      <c r="BC69" s="187"/>
      <c r="BD69" s="187"/>
      <c r="BE69" s="195"/>
      <c r="BF69" s="98">
        <f t="shared" si="100"/>
        <v>0</v>
      </c>
      <c r="BG69" s="237"/>
      <c r="BI69" s="122">
        <f t="shared" si="101"/>
        <v>0</v>
      </c>
      <c r="BJ69" s="252">
        <v>667</v>
      </c>
      <c r="BK69" s="254">
        <v>667</v>
      </c>
      <c r="BL69" s="254">
        <v>667</v>
      </c>
      <c r="BM69" s="254">
        <v>667</v>
      </c>
      <c r="BN69" s="253"/>
      <c r="BO69" s="255"/>
      <c r="BP69" s="244">
        <f t="shared" si="102"/>
        <v>2668</v>
      </c>
      <c r="BQ69" s="245">
        <f t="shared" si="103"/>
        <v>2668</v>
      </c>
      <c r="BR69" s="100">
        <f>SUM(BR68,BQ69)</f>
        <v>104070</v>
      </c>
      <c r="BS69" s="100">
        <f>SUM(BS68,BF69)</f>
        <v>500</v>
      </c>
    </row>
    <row r="70" spans="1:71" x14ac:dyDescent="0.35">
      <c r="A70" s="205" t="s">
        <v>3</v>
      </c>
      <c r="B70" s="150"/>
      <c r="C70" s="152"/>
      <c r="D70" s="214"/>
      <c r="E70" s="162"/>
      <c r="F70" s="152"/>
      <c r="G70" s="162"/>
      <c r="H70" s="325"/>
      <c r="I70" s="164"/>
      <c r="J70" s="212"/>
      <c r="K70" s="150"/>
      <c r="L70" s="156"/>
      <c r="M70" s="98">
        <f t="shared" si="94"/>
        <v>0</v>
      </c>
      <c r="N70" s="173"/>
      <c r="O70" s="156"/>
      <c r="P70" s="173"/>
      <c r="Q70" s="163"/>
      <c r="R70" s="156"/>
      <c r="S70" s="98">
        <f t="shared" si="95"/>
        <v>0</v>
      </c>
      <c r="T70" s="180"/>
      <c r="U70" s="163"/>
      <c r="V70" s="163"/>
      <c r="W70" s="181"/>
      <c r="X70" s="98">
        <f t="shared" si="96"/>
        <v>0</v>
      </c>
      <c r="Y70" s="150"/>
      <c r="Z70" s="150"/>
      <c r="AA70" s="155"/>
      <c r="AB70" s="150"/>
      <c r="AC70" s="138"/>
      <c r="AD70" s="150"/>
      <c r="AE70" s="160"/>
      <c r="AF70" s="160"/>
      <c r="AG70" s="155"/>
      <c r="AH70" s="153"/>
      <c r="AI70" s="155"/>
      <c r="AJ70" s="98">
        <f t="shared" si="97"/>
        <v>0</v>
      </c>
      <c r="AK70" s="173"/>
      <c r="AL70" s="185"/>
      <c r="AM70" s="98">
        <f t="shared" si="104"/>
        <v>0</v>
      </c>
      <c r="AN70" s="173"/>
      <c r="AO70" s="152"/>
      <c r="AP70" s="191"/>
      <c r="AQ70" s="174"/>
      <c r="AR70" s="198"/>
      <c r="AS70" s="98">
        <f t="shared" si="98"/>
        <v>0</v>
      </c>
      <c r="AT70" s="233"/>
      <c r="AU70" s="160"/>
      <c r="AV70" s="160"/>
      <c r="AW70" s="160"/>
      <c r="AX70" s="160"/>
      <c r="AY70" s="155"/>
      <c r="AZ70" s="98">
        <f t="shared" si="99"/>
        <v>0</v>
      </c>
      <c r="BA70" s="196"/>
      <c r="BB70" s="197"/>
      <c r="BC70" s="190"/>
      <c r="BD70" s="190"/>
      <c r="BE70" s="198"/>
      <c r="BF70" s="98">
        <f t="shared" si="100"/>
        <v>0</v>
      </c>
      <c r="BG70" s="238"/>
      <c r="BI70" s="99">
        <f t="shared" si="101"/>
        <v>0</v>
      </c>
      <c r="BJ70" s="256">
        <v>667</v>
      </c>
      <c r="BK70" s="258">
        <v>667</v>
      </c>
      <c r="BL70" s="258">
        <v>667</v>
      </c>
      <c r="BM70" s="258">
        <v>667</v>
      </c>
      <c r="BN70" s="257">
        <v>644</v>
      </c>
      <c r="BO70" s="259"/>
      <c r="BP70" s="246">
        <f t="shared" si="102"/>
        <v>3312</v>
      </c>
      <c r="BQ70" s="247">
        <f t="shared" si="103"/>
        <v>3312</v>
      </c>
      <c r="BR70" s="101">
        <f>SUM(BR69,BQ70)</f>
        <v>107382</v>
      </c>
      <c r="BS70" s="383">
        <f>SUM(BS69,BF70)</f>
        <v>500</v>
      </c>
    </row>
    <row r="71" spans="1:71" x14ac:dyDescent="0.35">
      <c r="A71" s="203" t="s">
        <v>2</v>
      </c>
      <c r="B71" s="141"/>
      <c r="C71" s="142"/>
      <c r="D71" s="158"/>
      <c r="E71" s="161"/>
      <c r="F71" s="142"/>
      <c r="G71" s="145"/>
      <c r="H71" s="324"/>
      <c r="I71" s="147"/>
      <c r="J71" s="211"/>
      <c r="K71" s="141"/>
      <c r="L71" s="147"/>
      <c r="M71" s="98">
        <f t="shared" si="94"/>
        <v>0</v>
      </c>
      <c r="N71" s="172"/>
      <c r="O71" s="159"/>
      <c r="P71" s="172"/>
      <c r="Q71" s="146"/>
      <c r="R71" s="159"/>
      <c r="S71" s="98">
        <f t="shared" si="95"/>
        <v>0</v>
      </c>
      <c r="T71" s="177"/>
      <c r="U71" s="146"/>
      <c r="V71" s="146"/>
      <c r="W71" s="179"/>
      <c r="X71" s="98">
        <f t="shared" si="96"/>
        <v>0</v>
      </c>
      <c r="Y71" s="141"/>
      <c r="Z71" s="161"/>
      <c r="AA71" s="158"/>
      <c r="AB71" s="141"/>
      <c r="AC71" s="158"/>
      <c r="AD71" s="141"/>
      <c r="AE71" s="142"/>
      <c r="AF71" s="144"/>
      <c r="AG71" s="148"/>
      <c r="AH71" s="145"/>
      <c r="AI71" s="158"/>
      <c r="AJ71" s="98">
        <f t="shared" si="97"/>
        <v>0</v>
      </c>
      <c r="AK71" s="172"/>
      <c r="AL71" s="148"/>
      <c r="AM71" s="98">
        <f t="shared" si="104"/>
        <v>0</v>
      </c>
      <c r="AN71" s="172"/>
      <c r="AO71" s="142"/>
      <c r="AP71" s="187"/>
      <c r="AQ71" s="146"/>
      <c r="AR71" s="195"/>
      <c r="AS71" s="98">
        <f t="shared" si="98"/>
        <v>0</v>
      </c>
      <c r="AT71" s="232"/>
      <c r="AU71" s="144"/>
      <c r="AV71" s="144"/>
      <c r="AW71" s="144"/>
      <c r="AX71" s="144"/>
      <c r="AY71" s="158"/>
      <c r="AZ71" s="98">
        <f t="shared" si="99"/>
        <v>0</v>
      </c>
      <c r="BA71" s="193"/>
      <c r="BB71" s="194"/>
      <c r="BC71" s="187"/>
      <c r="BD71" s="187"/>
      <c r="BE71" s="195"/>
      <c r="BF71" s="98">
        <f t="shared" si="100"/>
        <v>0</v>
      </c>
      <c r="BG71" s="237"/>
      <c r="BI71" s="122">
        <f t="shared" si="101"/>
        <v>0</v>
      </c>
      <c r="BJ71" s="252">
        <v>667</v>
      </c>
      <c r="BK71" s="254">
        <v>667</v>
      </c>
      <c r="BL71" s="254">
        <v>667</v>
      </c>
      <c r="BM71" s="254">
        <v>667</v>
      </c>
      <c r="BN71" s="253"/>
      <c r="BO71" s="255"/>
      <c r="BP71" s="244">
        <f t="shared" si="102"/>
        <v>2668</v>
      </c>
      <c r="BQ71" s="245">
        <f t="shared" si="103"/>
        <v>2668</v>
      </c>
      <c r="BR71" s="100">
        <f>SUM(BR70,BQ71)</f>
        <v>110050</v>
      </c>
      <c r="BS71" s="100">
        <f>SUM(BS70,BF71)</f>
        <v>500</v>
      </c>
    </row>
    <row r="72" spans="1:71" ht="16" thickBot="1" x14ac:dyDescent="0.4">
      <c r="A72" s="206" t="s">
        <v>1</v>
      </c>
      <c r="B72" s="165"/>
      <c r="C72" s="166"/>
      <c r="D72" s="272"/>
      <c r="E72" s="273"/>
      <c r="F72" s="166"/>
      <c r="G72" s="273"/>
      <c r="H72" s="327"/>
      <c r="I72" s="170"/>
      <c r="J72" s="274"/>
      <c r="K72" s="165"/>
      <c r="L72" s="176"/>
      <c r="M72" s="102">
        <f t="shared" si="94"/>
        <v>0</v>
      </c>
      <c r="N72" s="175"/>
      <c r="O72" s="176"/>
      <c r="P72" s="175"/>
      <c r="Q72" s="169"/>
      <c r="R72" s="176"/>
      <c r="S72" s="102">
        <f t="shared" si="95"/>
        <v>0</v>
      </c>
      <c r="T72" s="182"/>
      <c r="U72" s="169"/>
      <c r="V72" s="169"/>
      <c r="W72" s="183"/>
      <c r="X72" s="102">
        <f t="shared" si="96"/>
        <v>0</v>
      </c>
      <c r="Y72" s="165"/>
      <c r="Z72" s="165"/>
      <c r="AA72" s="171"/>
      <c r="AB72" s="165"/>
      <c r="AC72" s="171"/>
      <c r="AD72" s="165"/>
      <c r="AE72" s="166"/>
      <c r="AF72" s="166"/>
      <c r="AG72" s="171"/>
      <c r="AH72" s="168"/>
      <c r="AI72" s="171"/>
      <c r="AJ72" s="102">
        <f t="shared" si="97"/>
        <v>0</v>
      </c>
      <c r="AK72" s="175"/>
      <c r="AL72" s="230"/>
      <c r="AM72" s="102">
        <f t="shared" si="104"/>
        <v>0</v>
      </c>
      <c r="AN72" s="175"/>
      <c r="AO72" s="166"/>
      <c r="AP72" s="192"/>
      <c r="AQ72" s="169"/>
      <c r="AR72" s="200"/>
      <c r="AS72" s="102">
        <f t="shared" si="98"/>
        <v>0</v>
      </c>
      <c r="AT72" s="234"/>
      <c r="AU72" s="167"/>
      <c r="AV72" s="167"/>
      <c r="AW72" s="167"/>
      <c r="AX72" s="167"/>
      <c r="AY72" s="171"/>
      <c r="AZ72" s="102">
        <f t="shared" si="99"/>
        <v>0</v>
      </c>
      <c r="BA72" s="199"/>
      <c r="BB72" s="201"/>
      <c r="BC72" s="192"/>
      <c r="BD72" s="192"/>
      <c r="BE72" s="200"/>
      <c r="BF72" s="102">
        <f t="shared" si="100"/>
        <v>0</v>
      </c>
      <c r="BG72" s="186"/>
      <c r="BH72" s="103"/>
      <c r="BI72" s="104">
        <f t="shared" si="101"/>
        <v>0</v>
      </c>
      <c r="BJ72" s="275">
        <v>667</v>
      </c>
      <c r="BK72" s="277">
        <v>667</v>
      </c>
      <c r="BL72" s="277">
        <v>667</v>
      </c>
      <c r="BM72" s="277">
        <v>667</v>
      </c>
      <c r="BN72" s="276"/>
      <c r="BO72" s="278"/>
      <c r="BP72" s="279">
        <f t="shared" si="102"/>
        <v>2668</v>
      </c>
      <c r="BQ72" s="280">
        <f t="shared" si="103"/>
        <v>2668</v>
      </c>
      <c r="BR72" s="105">
        <f>SUM(BR71,BQ72)</f>
        <v>112718</v>
      </c>
      <c r="BS72" s="383">
        <f>SUM(BS71,BF72)</f>
        <v>500</v>
      </c>
    </row>
    <row r="73" spans="1:71" ht="16.5" thickTop="1" thickBot="1" x14ac:dyDescent="0.4">
      <c r="A73" s="207" t="s">
        <v>0</v>
      </c>
      <c r="B73" s="109">
        <f t="shared" ref="B73:G73" si="106">SUM(B61:B72)</f>
        <v>0</v>
      </c>
      <c r="C73" s="110">
        <f t="shared" si="106"/>
        <v>0</v>
      </c>
      <c r="D73" s="111">
        <f t="shared" si="106"/>
        <v>0</v>
      </c>
      <c r="E73" s="109">
        <f t="shared" si="106"/>
        <v>0</v>
      </c>
      <c r="F73" s="110">
        <f t="shared" si="106"/>
        <v>0</v>
      </c>
      <c r="G73" s="109">
        <f t="shared" si="106"/>
        <v>0</v>
      </c>
      <c r="H73" s="112"/>
      <c r="I73" s="111">
        <f t="shared" ref="I73:L73" si="107">SUM(I61:I72)</f>
        <v>0</v>
      </c>
      <c r="J73" s="112">
        <f t="shared" si="107"/>
        <v>0</v>
      </c>
      <c r="K73" s="109">
        <f t="shared" si="107"/>
        <v>0</v>
      </c>
      <c r="L73" s="111">
        <f t="shared" si="107"/>
        <v>0</v>
      </c>
      <c r="M73" s="62"/>
      <c r="N73" s="109">
        <f t="shared" ref="N73:R73" si="108">SUM(N61:N72)</f>
        <v>0</v>
      </c>
      <c r="O73" s="111">
        <f t="shared" si="108"/>
        <v>0</v>
      </c>
      <c r="P73" s="109">
        <f t="shared" si="108"/>
        <v>0</v>
      </c>
      <c r="Q73" s="110">
        <f t="shared" si="108"/>
        <v>0</v>
      </c>
      <c r="R73" s="111">
        <f t="shared" si="108"/>
        <v>0</v>
      </c>
      <c r="S73" s="62"/>
      <c r="T73" s="109">
        <f t="shared" ref="T73:W73" si="109">SUM(T61:T72)</f>
        <v>0</v>
      </c>
      <c r="U73" s="110">
        <f t="shared" si="109"/>
        <v>0</v>
      </c>
      <c r="V73" s="110">
        <f t="shared" si="109"/>
        <v>0</v>
      </c>
      <c r="W73" s="111">
        <f t="shared" si="109"/>
        <v>0</v>
      </c>
      <c r="X73" s="63"/>
      <c r="Y73" s="109">
        <f t="shared" ref="Y73:AL73" si="110">SUM(Y61:Y72)</f>
        <v>0</v>
      </c>
      <c r="Z73" s="109">
        <f t="shared" si="110"/>
        <v>0</v>
      </c>
      <c r="AA73" s="111">
        <f t="shared" si="110"/>
        <v>0</v>
      </c>
      <c r="AB73" s="109">
        <f t="shared" si="110"/>
        <v>0</v>
      </c>
      <c r="AC73" s="111">
        <f t="shared" si="110"/>
        <v>0</v>
      </c>
      <c r="AD73" s="109">
        <f t="shared" si="110"/>
        <v>0</v>
      </c>
      <c r="AE73" s="110">
        <f t="shared" si="110"/>
        <v>0</v>
      </c>
      <c r="AF73" s="110">
        <f t="shared" si="110"/>
        <v>0</v>
      </c>
      <c r="AG73" s="111">
        <f t="shared" si="110"/>
        <v>0</v>
      </c>
      <c r="AH73" s="109">
        <f t="shared" si="110"/>
        <v>0</v>
      </c>
      <c r="AI73" s="111">
        <f t="shared" si="110"/>
        <v>0</v>
      </c>
      <c r="AJ73" s="62">
        <f t="shared" si="110"/>
        <v>0</v>
      </c>
      <c r="AK73" s="109">
        <f t="shared" si="110"/>
        <v>0</v>
      </c>
      <c r="AL73" s="111">
        <f t="shared" si="110"/>
        <v>0</v>
      </c>
      <c r="AM73" s="225"/>
      <c r="AN73" s="109">
        <f t="shared" ref="AN73:BE73" si="111">SUM(AN61:AN72)</f>
        <v>0</v>
      </c>
      <c r="AO73" s="110">
        <f t="shared" si="111"/>
        <v>0</v>
      </c>
      <c r="AP73" s="110">
        <f t="shared" si="111"/>
        <v>0</v>
      </c>
      <c r="AQ73" s="110">
        <f t="shared" si="111"/>
        <v>0</v>
      </c>
      <c r="AR73" s="111">
        <f t="shared" si="111"/>
        <v>0</v>
      </c>
      <c r="AS73" s="62">
        <f t="shared" si="111"/>
        <v>0</v>
      </c>
      <c r="AT73" s="109">
        <f t="shared" si="111"/>
        <v>0</v>
      </c>
      <c r="AU73" s="110">
        <f t="shared" si="111"/>
        <v>0</v>
      </c>
      <c r="AV73" s="110">
        <f t="shared" si="111"/>
        <v>0</v>
      </c>
      <c r="AW73" s="110">
        <f t="shared" si="111"/>
        <v>0</v>
      </c>
      <c r="AX73" s="110">
        <f t="shared" si="111"/>
        <v>0</v>
      </c>
      <c r="AY73" s="111">
        <f t="shared" si="111"/>
        <v>0</v>
      </c>
      <c r="AZ73" s="113">
        <f t="shared" si="111"/>
        <v>0</v>
      </c>
      <c r="BA73" s="109">
        <f t="shared" si="111"/>
        <v>0</v>
      </c>
      <c r="BB73" s="114">
        <f t="shared" si="111"/>
        <v>0</v>
      </c>
      <c r="BC73" s="110">
        <f t="shared" si="111"/>
        <v>0</v>
      </c>
      <c r="BD73" s="110">
        <f t="shared" si="111"/>
        <v>0</v>
      </c>
      <c r="BE73" s="111">
        <f t="shared" si="111"/>
        <v>0</v>
      </c>
      <c r="BF73" s="62"/>
      <c r="BG73" s="140">
        <f>SUM(BG61:BG72)</f>
        <v>0</v>
      </c>
      <c r="BH73" s="58"/>
      <c r="BI73" s="266">
        <f t="shared" ref="BI73:BQ73" si="112">SUM(BI61:BI72)</f>
        <v>0</v>
      </c>
      <c r="BJ73" s="266">
        <f t="shared" si="112"/>
        <v>8004</v>
      </c>
      <c r="BK73" s="268">
        <f t="shared" si="112"/>
        <v>8004</v>
      </c>
      <c r="BL73" s="268">
        <f t="shared" si="112"/>
        <v>8004</v>
      </c>
      <c r="BM73" s="268">
        <f t="shared" si="112"/>
        <v>8004</v>
      </c>
      <c r="BN73" s="267">
        <f t="shared" si="112"/>
        <v>2599</v>
      </c>
      <c r="BO73" s="269">
        <f t="shared" si="112"/>
        <v>0</v>
      </c>
      <c r="BP73" s="270">
        <f t="shared" si="112"/>
        <v>34615</v>
      </c>
      <c r="BQ73" s="271">
        <f t="shared" si="112"/>
        <v>34615</v>
      </c>
      <c r="BR73" s="115">
        <f>BR72</f>
        <v>112718</v>
      </c>
      <c r="BS73" s="115">
        <f>BS72</f>
        <v>500</v>
      </c>
    </row>
    <row r="74" spans="1:71" ht="16" thickBot="1" x14ac:dyDescent="0.4">
      <c r="A74" s="241" t="s">
        <v>74</v>
      </c>
      <c r="B74" s="354">
        <f>SUM(B73:D73)</f>
        <v>0</v>
      </c>
      <c r="C74" s="355"/>
      <c r="D74" s="356"/>
      <c r="E74" s="354">
        <f>SUM(E73:F73)</f>
        <v>0</v>
      </c>
      <c r="F74" s="355"/>
      <c r="G74" s="330">
        <f>SUM(G73:I73)</f>
        <v>0</v>
      </c>
      <c r="H74" s="331"/>
      <c r="I74" s="332"/>
      <c r="J74" s="215">
        <f>SUM(J73:J73)</f>
        <v>0</v>
      </c>
      <c r="K74" s="349">
        <f>SUM(K73:L73)</f>
        <v>0</v>
      </c>
      <c r="L74" s="350"/>
      <c r="M74" s="116"/>
      <c r="N74" s="357">
        <f>SUM(N73:O73)</f>
        <v>0</v>
      </c>
      <c r="O74" s="358"/>
      <c r="P74" s="357">
        <f>SUM(P73:R73)</f>
        <v>0</v>
      </c>
      <c r="Q74" s="359"/>
      <c r="R74" s="358"/>
      <c r="S74" s="116"/>
      <c r="T74" s="354"/>
      <c r="U74" s="355"/>
      <c r="V74" s="355"/>
      <c r="W74" s="356"/>
      <c r="X74" s="117"/>
      <c r="Y74" s="202">
        <f>SUM(Y73:Y73)</f>
        <v>0</v>
      </c>
      <c r="Z74" s="346">
        <f>SUM(Z73:AA73)</f>
        <v>0</v>
      </c>
      <c r="AA74" s="347"/>
      <c r="AB74" s="346">
        <f>SUM(AB73:AC73)</f>
        <v>0</v>
      </c>
      <c r="AC74" s="347"/>
      <c r="AD74" s="346">
        <f>SUM(AD73:AG73)</f>
        <v>0</v>
      </c>
      <c r="AE74" s="348"/>
      <c r="AF74" s="348"/>
      <c r="AG74" s="347"/>
      <c r="AH74" s="346"/>
      <c r="AI74" s="347"/>
      <c r="AJ74" s="116"/>
      <c r="AK74" s="349"/>
      <c r="AL74" s="350"/>
      <c r="AM74" s="226"/>
      <c r="AN74" s="346"/>
      <c r="AO74" s="348"/>
      <c r="AP74" s="348"/>
      <c r="AQ74" s="348"/>
      <c r="AR74" s="347"/>
      <c r="AS74" s="116"/>
      <c r="AT74" s="346"/>
      <c r="AU74" s="348"/>
      <c r="AV74" s="348"/>
      <c r="AW74" s="348"/>
      <c r="AX74" s="348"/>
      <c r="AY74" s="347"/>
      <c r="AZ74" s="113"/>
      <c r="BA74" s="286">
        <f>SUM(BA73:BA73)</f>
        <v>0</v>
      </c>
      <c r="BB74" s="330">
        <f>SUM(BB73:BE73)</f>
        <v>0</v>
      </c>
      <c r="BC74" s="331"/>
      <c r="BD74" s="331"/>
      <c r="BE74" s="332"/>
      <c r="BF74" s="62"/>
      <c r="BG74" s="239"/>
      <c r="BH74" s="2"/>
      <c r="BI74" s="260"/>
      <c r="BJ74" s="333">
        <f>SUM(BJ73:BN73)</f>
        <v>34615</v>
      </c>
      <c r="BK74" s="334"/>
      <c r="BL74" s="334"/>
      <c r="BM74" s="334"/>
      <c r="BN74" s="335"/>
      <c r="BO74" s="261"/>
      <c r="BP74" s="262"/>
      <c r="BQ74" s="263"/>
    </row>
    <row r="75" spans="1:71" ht="16" thickBot="1" x14ac:dyDescent="0.4">
      <c r="A75" s="208" t="s">
        <v>75</v>
      </c>
      <c r="B75" s="336">
        <f>SUM(B73:L73)</f>
        <v>0</v>
      </c>
      <c r="C75" s="337"/>
      <c r="D75" s="337"/>
      <c r="E75" s="337"/>
      <c r="F75" s="337"/>
      <c r="G75" s="337"/>
      <c r="H75" s="337"/>
      <c r="I75" s="337"/>
      <c r="J75" s="337"/>
      <c r="K75" s="337"/>
      <c r="L75" s="338"/>
      <c r="M75" s="120"/>
      <c r="N75" s="336">
        <f>SUM(N73:R73)</f>
        <v>0</v>
      </c>
      <c r="O75" s="337"/>
      <c r="P75" s="339"/>
      <c r="Q75" s="339"/>
      <c r="R75" s="340"/>
      <c r="S75" s="120"/>
      <c r="T75" s="336">
        <f>SUM(T73:W73)</f>
        <v>0</v>
      </c>
      <c r="U75" s="337"/>
      <c r="V75" s="337"/>
      <c r="W75" s="338"/>
      <c r="X75" s="121"/>
      <c r="Y75" s="336">
        <f>SUM(Y73:AI73)</f>
        <v>0</v>
      </c>
      <c r="Z75" s="337"/>
      <c r="AA75" s="337"/>
      <c r="AB75" s="337"/>
      <c r="AC75" s="337"/>
      <c r="AD75" s="337"/>
      <c r="AE75" s="337"/>
      <c r="AF75" s="337"/>
      <c r="AG75" s="337"/>
      <c r="AH75" s="337"/>
      <c r="AI75" s="338"/>
      <c r="AJ75" s="120"/>
      <c r="AK75" s="336">
        <f>SUM(AK73:AL73)</f>
        <v>0</v>
      </c>
      <c r="AL75" s="341"/>
      <c r="AM75" s="222"/>
      <c r="AN75" s="342">
        <f>SUM(AN73:AR73)</f>
        <v>0</v>
      </c>
      <c r="AO75" s="343"/>
      <c r="AP75" s="343"/>
      <c r="AQ75" s="343"/>
      <c r="AR75" s="344"/>
      <c r="AS75" s="120"/>
      <c r="AT75" s="342">
        <f>SUM(AT73:AY73)</f>
        <v>0</v>
      </c>
      <c r="AU75" s="343"/>
      <c r="AV75" s="343"/>
      <c r="AW75" s="343"/>
      <c r="AX75" s="343"/>
      <c r="AY75" s="345"/>
      <c r="AZ75" s="120"/>
      <c r="BA75" s="336">
        <f>SUM(BA73:BE73)</f>
        <v>0</v>
      </c>
      <c r="BB75" s="337"/>
      <c r="BC75" s="337"/>
      <c r="BD75" s="337"/>
      <c r="BE75" s="338"/>
      <c r="BF75" s="120"/>
      <c r="BG75" s="240">
        <f>SUM(BG73)</f>
        <v>0</v>
      </c>
      <c r="BH75" s="3"/>
      <c r="BI75" s="260"/>
      <c r="BJ75" s="264"/>
      <c r="BK75" s="265"/>
      <c r="BL75" s="265"/>
      <c r="BM75" s="265"/>
      <c r="BN75" s="265"/>
      <c r="BO75" s="261"/>
      <c r="BP75" s="262"/>
      <c r="BQ75" s="263"/>
    </row>
    <row r="76" spans="1:71" x14ac:dyDescent="0.35">
      <c r="M76" s="17"/>
      <c r="S76" s="17"/>
      <c r="AJ76" s="17"/>
      <c r="AM76" s="227"/>
      <c r="AS76" s="17"/>
      <c r="AZ76" s="17"/>
      <c r="BF76" s="17"/>
      <c r="BH76" s="3"/>
    </row>
    <row r="77" spans="1:71" ht="16" thickBot="1" x14ac:dyDescent="0.4">
      <c r="M77" s="17"/>
      <c r="S77" s="17"/>
      <c r="AJ77" s="17"/>
      <c r="AM77" s="227"/>
      <c r="AS77" s="17"/>
      <c r="AZ77" s="17"/>
      <c r="BF77" s="17"/>
      <c r="BH77" s="3"/>
    </row>
    <row r="78" spans="1:71" ht="21.5" thickBot="1" x14ac:dyDescent="0.55000000000000004">
      <c r="A78" s="365">
        <v>2029</v>
      </c>
      <c r="B78" s="351" t="s">
        <v>34</v>
      </c>
      <c r="C78" s="352"/>
      <c r="D78" s="360"/>
      <c r="E78" s="360"/>
      <c r="F78" s="360"/>
      <c r="G78" s="360"/>
      <c r="H78" s="360"/>
      <c r="I78" s="360"/>
      <c r="J78" s="360"/>
      <c r="K78" s="360"/>
      <c r="L78" s="361"/>
      <c r="M78" s="62"/>
      <c r="N78" s="351" t="s">
        <v>45</v>
      </c>
      <c r="O78" s="352"/>
      <c r="P78" s="352"/>
      <c r="Q78" s="352"/>
      <c r="R78" s="353"/>
      <c r="S78" s="62"/>
      <c r="T78" s="362" t="s">
        <v>44</v>
      </c>
      <c r="U78" s="363"/>
      <c r="V78" s="363"/>
      <c r="W78" s="364"/>
      <c r="X78" s="63"/>
      <c r="Y78" s="352" t="s">
        <v>28</v>
      </c>
      <c r="Z78" s="352"/>
      <c r="AA78" s="352"/>
      <c r="AB78" s="352"/>
      <c r="AC78" s="352"/>
      <c r="AD78" s="352"/>
      <c r="AE78" s="352"/>
      <c r="AF78" s="352"/>
      <c r="AG78" s="352"/>
      <c r="AH78" s="352"/>
      <c r="AI78" s="353"/>
      <c r="AJ78" s="62"/>
      <c r="AK78" s="351" t="s">
        <v>43</v>
      </c>
      <c r="AL78" s="353"/>
      <c r="AM78" s="223"/>
      <c r="AN78" s="351" t="s">
        <v>71</v>
      </c>
      <c r="AO78" s="352"/>
      <c r="AP78" s="352"/>
      <c r="AQ78" s="352"/>
      <c r="AR78" s="353"/>
      <c r="AS78" s="62"/>
      <c r="AT78" s="351" t="s">
        <v>72</v>
      </c>
      <c r="AU78" s="352"/>
      <c r="AV78" s="352"/>
      <c r="AW78" s="352"/>
      <c r="AX78" s="352"/>
      <c r="AY78" s="353"/>
      <c r="AZ78" s="65"/>
      <c r="BA78" s="351" t="s">
        <v>73</v>
      </c>
      <c r="BB78" s="352"/>
      <c r="BC78" s="352"/>
      <c r="BD78" s="352"/>
      <c r="BE78" s="353"/>
      <c r="BF78" s="62"/>
      <c r="BG78" s="209" t="s">
        <v>42</v>
      </c>
      <c r="BH78" s="64"/>
      <c r="BI78" s="64"/>
      <c r="BJ78" s="64"/>
      <c r="BK78" s="64"/>
      <c r="BL78" s="64"/>
      <c r="BM78" s="64"/>
      <c r="BN78" s="64"/>
      <c r="BO78" s="64"/>
      <c r="BP78" s="64"/>
      <c r="BQ78" s="66"/>
      <c r="BR78" s="66"/>
      <c r="BS78" s="66"/>
    </row>
    <row r="79" spans="1:71" x14ac:dyDescent="0.35">
      <c r="A79" s="366"/>
      <c r="B79" s="367" t="s">
        <v>77</v>
      </c>
      <c r="C79" s="368" t="s">
        <v>41</v>
      </c>
      <c r="D79" s="369" t="s">
        <v>67</v>
      </c>
      <c r="E79" s="367" t="s">
        <v>40</v>
      </c>
      <c r="F79" s="368" t="s">
        <v>68</v>
      </c>
      <c r="G79" s="367" t="s">
        <v>39</v>
      </c>
      <c r="H79" s="370" t="s">
        <v>38</v>
      </c>
      <c r="I79" s="369" t="s">
        <v>90</v>
      </c>
      <c r="J79" s="371" t="s">
        <v>37</v>
      </c>
      <c r="K79" s="367" t="s">
        <v>36</v>
      </c>
      <c r="L79" s="369" t="s">
        <v>69</v>
      </c>
      <c r="M79" s="73"/>
      <c r="N79" s="367" t="s">
        <v>78</v>
      </c>
      <c r="O79" s="369" t="s">
        <v>32</v>
      </c>
      <c r="P79" s="367" t="s">
        <v>35</v>
      </c>
      <c r="Q79" s="368" t="s">
        <v>31</v>
      </c>
      <c r="R79" s="369" t="s">
        <v>30</v>
      </c>
      <c r="S79" s="73"/>
      <c r="T79" s="372" t="s">
        <v>34</v>
      </c>
      <c r="U79" s="373" t="s">
        <v>33</v>
      </c>
      <c r="V79" s="373" t="s">
        <v>16</v>
      </c>
      <c r="W79" s="374" t="s">
        <v>70</v>
      </c>
      <c r="X79" s="73"/>
      <c r="Y79" s="367" t="s">
        <v>79</v>
      </c>
      <c r="Z79" s="367" t="s">
        <v>29</v>
      </c>
      <c r="AA79" s="369" t="s">
        <v>28</v>
      </c>
      <c r="AB79" s="367" t="s">
        <v>80</v>
      </c>
      <c r="AC79" s="369" t="s">
        <v>81</v>
      </c>
      <c r="AD79" s="367" t="s">
        <v>27</v>
      </c>
      <c r="AE79" s="368" t="s">
        <v>26</v>
      </c>
      <c r="AF79" s="368" t="s">
        <v>25</v>
      </c>
      <c r="AG79" s="369" t="s">
        <v>24</v>
      </c>
      <c r="AH79" s="367" t="s">
        <v>23</v>
      </c>
      <c r="AI79" s="369" t="s">
        <v>22</v>
      </c>
      <c r="AJ79" s="73"/>
      <c r="AK79" s="367">
        <v>1</v>
      </c>
      <c r="AL79" s="369">
        <v>2</v>
      </c>
      <c r="AM79" s="224"/>
      <c r="AN79" s="372" t="s">
        <v>65</v>
      </c>
      <c r="AO79" s="373" t="s">
        <v>21</v>
      </c>
      <c r="AP79" s="373" t="s">
        <v>82</v>
      </c>
      <c r="AQ79" s="373" t="s">
        <v>66</v>
      </c>
      <c r="AR79" s="374" t="s">
        <v>20</v>
      </c>
      <c r="AS79" s="73"/>
      <c r="AT79" s="372">
        <v>1</v>
      </c>
      <c r="AU79" s="373">
        <v>2</v>
      </c>
      <c r="AV79" s="373">
        <v>3</v>
      </c>
      <c r="AW79" s="373">
        <v>4</v>
      </c>
      <c r="AX79" s="373">
        <v>5</v>
      </c>
      <c r="AY79" s="374">
        <v>6</v>
      </c>
      <c r="AZ79" s="75"/>
      <c r="BA79" s="367" t="s">
        <v>83</v>
      </c>
      <c r="BB79" s="375" t="s">
        <v>19</v>
      </c>
      <c r="BC79" s="373" t="s">
        <v>18</v>
      </c>
      <c r="BD79" s="373" t="s">
        <v>17</v>
      </c>
      <c r="BE79" s="374" t="s">
        <v>84</v>
      </c>
      <c r="BF79" s="73"/>
      <c r="BG79" s="376" t="s">
        <v>16</v>
      </c>
      <c r="BH79" s="74"/>
      <c r="BI79" s="366" t="s">
        <v>15</v>
      </c>
      <c r="BJ79" s="377" t="s">
        <v>85</v>
      </c>
      <c r="BK79" s="378" t="s">
        <v>86</v>
      </c>
      <c r="BL79" s="378" t="s">
        <v>87</v>
      </c>
      <c r="BM79" s="378" t="s">
        <v>88</v>
      </c>
      <c r="BN79" s="379" t="s">
        <v>89</v>
      </c>
      <c r="BO79" s="380" t="s">
        <v>14</v>
      </c>
      <c r="BP79" s="381" t="s">
        <v>13</v>
      </c>
      <c r="BQ79" s="382" t="s">
        <v>12</v>
      </c>
      <c r="BR79" s="382" t="s">
        <v>94</v>
      </c>
      <c r="BS79" s="382" t="s">
        <v>73</v>
      </c>
    </row>
    <row r="80" spans="1:71" x14ac:dyDescent="0.35">
      <c r="A80" s="93"/>
      <c r="B80" s="84"/>
      <c r="C80" s="85"/>
      <c r="D80" s="86"/>
      <c r="E80" s="84"/>
      <c r="F80" s="85"/>
      <c r="G80" s="84"/>
      <c r="H80" s="91"/>
      <c r="I80" s="86"/>
      <c r="J80" s="91"/>
      <c r="K80" s="84"/>
      <c r="L80" s="86"/>
      <c r="M80" s="88"/>
      <c r="N80" s="84"/>
      <c r="O80" s="86"/>
      <c r="P80" s="84"/>
      <c r="Q80" s="85"/>
      <c r="R80" s="86"/>
      <c r="S80" s="88"/>
      <c r="T80" s="89"/>
      <c r="U80" s="85"/>
      <c r="V80" s="85"/>
      <c r="W80" s="86"/>
      <c r="X80" s="90"/>
      <c r="Y80" s="84"/>
      <c r="Z80" s="84"/>
      <c r="AA80" s="86"/>
      <c r="AB80" s="84"/>
      <c r="AC80" s="86"/>
      <c r="AD80" s="84"/>
      <c r="AE80" s="85"/>
      <c r="AF80" s="85"/>
      <c r="AG80" s="86"/>
      <c r="AH80" s="84"/>
      <c r="AI80" s="86"/>
      <c r="AJ80" s="92"/>
      <c r="AK80" s="84"/>
      <c r="AL80" s="86"/>
      <c r="AM80" s="231"/>
      <c r="AN80" s="84"/>
      <c r="AO80" s="85"/>
      <c r="AP80" s="85"/>
      <c r="AQ80" s="85"/>
      <c r="AR80" s="86"/>
      <c r="AS80" s="92"/>
      <c r="AT80" s="84"/>
      <c r="AU80" s="85"/>
      <c r="AV80" s="85"/>
      <c r="AW80" s="85"/>
      <c r="AX80" s="85"/>
      <c r="AY80" s="86"/>
      <c r="AZ80" s="94"/>
      <c r="BA80" s="84"/>
      <c r="BB80" s="87"/>
      <c r="BC80" s="85"/>
      <c r="BD80" s="85"/>
      <c r="BE80" s="86"/>
      <c r="BF80" s="92"/>
      <c r="BG80" s="236"/>
      <c r="BH80" s="74"/>
      <c r="BI80" s="93"/>
      <c r="BJ80" s="250"/>
      <c r="BK80" s="243"/>
      <c r="BL80" s="243"/>
      <c r="BM80" s="243"/>
      <c r="BN80" s="251"/>
      <c r="BO80" s="249"/>
      <c r="BP80" s="83"/>
      <c r="BQ80" s="95"/>
      <c r="BR80" s="95"/>
      <c r="BS80" s="95"/>
    </row>
    <row r="81" spans="1:71" x14ac:dyDescent="0.35">
      <c r="A81" s="203" t="s">
        <v>63</v>
      </c>
      <c r="B81" s="141"/>
      <c r="C81" s="157"/>
      <c r="D81" s="158"/>
      <c r="E81" s="161"/>
      <c r="F81" s="144"/>
      <c r="G81" s="145"/>
      <c r="H81" s="324"/>
      <c r="I81" s="147"/>
      <c r="J81" s="211"/>
      <c r="K81" s="141"/>
      <c r="L81" s="149"/>
      <c r="M81" s="98">
        <f t="shared" ref="M81:M92" si="113">SUM(B81:L81)</f>
        <v>0</v>
      </c>
      <c r="N81" s="172"/>
      <c r="O81" s="148"/>
      <c r="P81" s="172"/>
      <c r="Q81" s="146"/>
      <c r="R81" s="159"/>
      <c r="S81" s="98">
        <f t="shared" ref="S81:S92" si="114">SUM(N81:R81)</f>
        <v>0</v>
      </c>
      <c r="T81" s="177"/>
      <c r="U81" s="146"/>
      <c r="V81" s="146"/>
      <c r="W81" s="179"/>
      <c r="X81" s="98">
        <f t="shared" ref="X81:X92" si="115">SUM(T81:W81)</f>
        <v>0</v>
      </c>
      <c r="Y81" s="137"/>
      <c r="Z81" s="161"/>
      <c r="AA81" s="158"/>
      <c r="AB81" s="141"/>
      <c r="AC81" s="139"/>
      <c r="AD81" s="141"/>
      <c r="AE81" s="142"/>
      <c r="AF81" s="144"/>
      <c r="AG81" s="139"/>
      <c r="AH81" s="145"/>
      <c r="AI81" s="158"/>
      <c r="AJ81" s="98">
        <f t="shared" ref="AJ81:AJ92" si="116">SUM(Y81:AI81)</f>
        <v>0</v>
      </c>
      <c r="AK81" s="172"/>
      <c r="AL81" s="148"/>
      <c r="AM81" s="98">
        <f>SUM(AK81:AL81)</f>
        <v>0</v>
      </c>
      <c r="AN81" s="172"/>
      <c r="AO81" s="142"/>
      <c r="AP81" s="187"/>
      <c r="AQ81" s="146"/>
      <c r="AR81" s="195"/>
      <c r="AS81" s="98">
        <f t="shared" ref="AS81:AS92" si="117">SUM(AN81:AR81)</f>
        <v>0</v>
      </c>
      <c r="AT81" s="232"/>
      <c r="AU81" s="144"/>
      <c r="AV81" s="144"/>
      <c r="AW81" s="144"/>
      <c r="AX81" s="144"/>
      <c r="AY81" s="158"/>
      <c r="AZ81" s="98">
        <f t="shared" ref="AZ81:AZ92" si="118">SUM(AT81:AY81)</f>
        <v>0</v>
      </c>
      <c r="BA81" s="193"/>
      <c r="BB81" s="194"/>
      <c r="BC81" s="187"/>
      <c r="BD81" s="187"/>
      <c r="BE81" s="195"/>
      <c r="BF81" s="98">
        <f t="shared" ref="BF81:BF92" si="119">SUM(BA81:BD81)</f>
        <v>0</v>
      </c>
      <c r="BG81" s="237"/>
      <c r="BI81" s="122">
        <f t="shared" ref="BI81:BI92" si="120">SUM(B81:L81,N81:R81,T81:W81,Y81:AI81,AK81:AL81,AN81:AR81,AT81:AY81,BA81:BE81,BG81)</f>
        <v>0</v>
      </c>
      <c r="BJ81" s="252">
        <v>667</v>
      </c>
      <c r="BK81" s="254">
        <v>667</v>
      </c>
      <c r="BL81" s="254">
        <v>667</v>
      </c>
      <c r="BM81" s="254">
        <v>667</v>
      </c>
      <c r="BN81" s="253">
        <v>667</v>
      </c>
      <c r="BO81" s="255"/>
      <c r="BP81" s="244">
        <f t="shared" ref="BP81:BP92" si="121">SUM(BJ81:BO81)</f>
        <v>3335</v>
      </c>
      <c r="BQ81" s="245">
        <f t="shared" ref="BQ81:BQ92" si="122">SUM(BP81-BI81)</f>
        <v>3335</v>
      </c>
      <c r="BR81" s="100">
        <f>SUM(BR73,BQ81)</f>
        <v>116053</v>
      </c>
      <c r="BS81" s="100">
        <f>SUM(BS73,BF81)</f>
        <v>500</v>
      </c>
    </row>
    <row r="82" spans="1:71" x14ac:dyDescent="0.35">
      <c r="A82" s="204" t="s">
        <v>9</v>
      </c>
      <c r="B82" s="150"/>
      <c r="C82" s="184"/>
      <c r="D82" s="214"/>
      <c r="E82" s="162"/>
      <c r="F82" s="152"/>
      <c r="G82" s="162"/>
      <c r="H82" s="325"/>
      <c r="I82" s="154"/>
      <c r="J82" s="212"/>
      <c r="K82" s="150"/>
      <c r="L82" s="156"/>
      <c r="M82" s="98">
        <f t="shared" si="113"/>
        <v>0</v>
      </c>
      <c r="N82" s="173"/>
      <c r="O82" s="156"/>
      <c r="P82" s="173"/>
      <c r="Q82" s="163"/>
      <c r="R82" s="156"/>
      <c r="S82" s="98">
        <f t="shared" si="114"/>
        <v>0</v>
      </c>
      <c r="T82" s="180"/>
      <c r="U82" s="163"/>
      <c r="V82" s="163"/>
      <c r="W82" s="181"/>
      <c r="X82" s="98">
        <f t="shared" si="115"/>
        <v>0</v>
      </c>
      <c r="Y82" s="136"/>
      <c r="Z82" s="136"/>
      <c r="AA82" s="155"/>
      <c r="AB82" s="150"/>
      <c r="AC82" s="138"/>
      <c r="AD82" s="150"/>
      <c r="AE82" s="160"/>
      <c r="AF82" s="160"/>
      <c r="AG82" s="155"/>
      <c r="AH82" s="153"/>
      <c r="AI82" s="155"/>
      <c r="AJ82" s="98">
        <f t="shared" si="116"/>
        <v>0</v>
      </c>
      <c r="AK82" s="173"/>
      <c r="AL82" s="185"/>
      <c r="AM82" s="98">
        <f t="shared" ref="AM82:AM92" si="123">SUM(AK82:AL82)</f>
        <v>0</v>
      </c>
      <c r="AN82" s="173"/>
      <c r="AO82" s="152"/>
      <c r="AP82" s="189"/>
      <c r="AQ82" s="184"/>
      <c r="AR82" s="198"/>
      <c r="AS82" s="98">
        <f t="shared" si="117"/>
        <v>0</v>
      </c>
      <c r="AT82" s="233"/>
      <c r="AU82" s="160"/>
      <c r="AV82" s="160"/>
      <c r="AW82" s="160"/>
      <c r="AX82" s="160"/>
      <c r="AY82" s="155"/>
      <c r="AZ82" s="98">
        <f t="shared" si="118"/>
        <v>0</v>
      </c>
      <c r="BA82" s="196"/>
      <c r="BB82" s="197"/>
      <c r="BC82" s="190"/>
      <c r="BD82" s="190"/>
      <c r="BE82" s="198"/>
      <c r="BF82" s="98">
        <f t="shared" si="119"/>
        <v>0</v>
      </c>
      <c r="BG82" s="238"/>
      <c r="BI82" s="99">
        <f t="shared" si="120"/>
        <v>0</v>
      </c>
      <c r="BJ82" s="256">
        <v>667</v>
      </c>
      <c r="BK82" s="258">
        <v>667</v>
      </c>
      <c r="BL82" s="258">
        <v>667</v>
      </c>
      <c r="BM82" s="258">
        <v>667</v>
      </c>
      <c r="BN82" s="257"/>
      <c r="BO82" s="259"/>
      <c r="BP82" s="246">
        <f t="shared" si="121"/>
        <v>2668</v>
      </c>
      <c r="BQ82" s="247">
        <f t="shared" si="122"/>
        <v>2668</v>
      </c>
      <c r="BR82" s="101">
        <f t="shared" ref="BR82:BR88" si="124">SUM(BR81,BQ82)</f>
        <v>118721</v>
      </c>
      <c r="BS82" s="383">
        <f>SUM(BS81,BF82)</f>
        <v>500</v>
      </c>
    </row>
    <row r="83" spans="1:71" x14ac:dyDescent="0.35">
      <c r="A83" s="203" t="s">
        <v>8</v>
      </c>
      <c r="B83" s="141"/>
      <c r="C83" s="157"/>
      <c r="D83" s="158"/>
      <c r="E83" s="161"/>
      <c r="F83" s="142"/>
      <c r="G83" s="161"/>
      <c r="H83" s="326"/>
      <c r="I83" s="147"/>
      <c r="J83" s="211"/>
      <c r="K83" s="137"/>
      <c r="L83" s="159"/>
      <c r="M83" s="98">
        <f t="shared" si="113"/>
        <v>0</v>
      </c>
      <c r="N83" s="172"/>
      <c r="O83" s="159"/>
      <c r="P83" s="172"/>
      <c r="Q83" s="146"/>
      <c r="R83" s="159"/>
      <c r="S83" s="98">
        <f t="shared" si="114"/>
        <v>0</v>
      </c>
      <c r="T83" s="177"/>
      <c r="U83" s="144"/>
      <c r="V83" s="144"/>
      <c r="W83" s="179"/>
      <c r="X83" s="98">
        <f t="shared" si="115"/>
        <v>0</v>
      </c>
      <c r="Y83" s="137"/>
      <c r="Z83" s="161"/>
      <c r="AA83" s="158"/>
      <c r="AB83" s="141"/>
      <c r="AC83" s="139"/>
      <c r="AD83" s="141"/>
      <c r="AE83" s="142"/>
      <c r="AF83" s="144"/>
      <c r="AG83" s="148"/>
      <c r="AH83" s="178"/>
      <c r="AI83" s="158"/>
      <c r="AJ83" s="98">
        <f t="shared" si="116"/>
        <v>0</v>
      </c>
      <c r="AK83" s="172"/>
      <c r="AL83" s="148"/>
      <c r="AM83" s="98">
        <f t="shared" si="123"/>
        <v>0</v>
      </c>
      <c r="AN83" s="172"/>
      <c r="AO83" s="142"/>
      <c r="AP83" s="187"/>
      <c r="AQ83" s="142"/>
      <c r="AR83" s="195"/>
      <c r="AS83" s="98">
        <f t="shared" si="117"/>
        <v>0</v>
      </c>
      <c r="AT83" s="232"/>
      <c r="AU83" s="144"/>
      <c r="AV83" s="144"/>
      <c r="AW83" s="144"/>
      <c r="AX83" s="144"/>
      <c r="AY83" s="158"/>
      <c r="AZ83" s="98">
        <f t="shared" si="118"/>
        <v>0</v>
      </c>
      <c r="BA83" s="193"/>
      <c r="BB83" s="194"/>
      <c r="BC83" s="187"/>
      <c r="BD83" s="187"/>
      <c r="BE83" s="195"/>
      <c r="BF83" s="98">
        <f t="shared" si="119"/>
        <v>0</v>
      </c>
      <c r="BG83" s="237"/>
      <c r="BI83" s="122">
        <f t="shared" si="120"/>
        <v>0</v>
      </c>
      <c r="BJ83" s="252">
        <v>667</v>
      </c>
      <c r="BK83" s="254">
        <v>667</v>
      </c>
      <c r="BL83" s="254">
        <v>667</v>
      </c>
      <c r="BM83" s="254">
        <v>667</v>
      </c>
      <c r="BN83" s="253"/>
      <c r="BO83" s="255"/>
      <c r="BP83" s="244">
        <f t="shared" si="121"/>
        <v>2668</v>
      </c>
      <c r="BQ83" s="245">
        <f t="shared" si="122"/>
        <v>2668</v>
      </c>
      <c r="BR83" s="100">
        <f t="shared" si="124"/>
        <v>121389</v>
      </c>
      <c r="BS83" s="100">
        <f>SUM(BS82,BF83)</f>
        <v>500</v>
      </c>
    </row>
    <row r="84" spans="1:71" x14ac:dyDescent="0.35">
      <c r="A84" s="204" t="s">
        <v>7</v>
      </c>
      <c r="B84" s="150"/>
      <c r="C84" s="184"/>
      <c r="D84" s="214"/>
      <c r="E84" s="162"/>
      <c r="F84" s="152"/>
      <c r="G84" s="162"/>
      <c r="H84" s="325"/>
      <c r="I84" s="154"/>
      <c r="J84" s="212"/>
      <c r="K84" s="150"/>
      <c r="L84" s="156"/>
      <c r="M84" s="98">
        <f t="shared" si="113"/>
        <v>0</v>
      </c>
      <c r="N84" s="173"/>
      <c r="O84" s="156"/>
      <c r="P84" s="173"/>
      <c r="Q84" s="151"/>
      <c r="R84" s="156"/>
      <c r="S84" s="98">
        <f t="shared" si="114"/>
        <v>0</v>
      </c>
      <c r="T84" s="180"/>
      <c r="U84" s="151"/>
      <c r="V84" s="151"/>
      <c r="W84" s="181"/>
      <c r="X84" s="98">
        <f t="shared" si="115"/>
        <v>0</v>
      </c>
      <c r="Y84" s="136"/>
      <c r="Z84" s="136"/>
      <c r="AA84" s="155"/>
      <c r="AB84" s="150"/>
      <c r="AC84" s="138"/>
      <c r="AD84" s="150"/>
      <c r="AE84" s="160"/>
      <c r="AF84" s="160"/>
      <c r="AG84" s="185"/>
      <c r="AH84" s="136"/>
      <c r="AI84" s="155"/>
      <c r="AJ84" s="98">
        <f t="shared" si="116"/>
        <v>0</v>
      </c>
      <c r="AK84" s="173"/>
      <c r="AL84" s="185"/>
      <c r="AM84" s="98">
        <f t="shared" si="123"/>
        <v>0</v>
      </c>
      <c r="AN84" s="173"/>
      <c r="AO84" s="152"/>
      <c r="AP84" s="190"/>
      <c r="AQ84" s="163"/>
      <c r="AR84" s="198"/>
      <c r="AS84" s="98">
        <f t="shared" si="117"/>
        <v>0</v>
      </c>
      <c r="AT84" s="233"/>
      <c r="AU84" s="160"/>
      <c r="AV84" s="160"/>
      <c r="AW84" s="184"/>
      <c r="AX84" s="184"/>
      <c r="AY84" s="155"/>
      <c r="AZ84" s="98">
        <f t="shared" si="118"/>
        <v>0</v>
      </c>
      <c r="BA84" s="196"/>
      <c r="BB84" s="197"/>
      <c r="BC84" s="190"/>
      <c r="BD84" s="190"/>
      <c r="BE84" s="198"/>
      <c r="BF84" s="98">
        <f t="shared" si="119"/>
        <v>0</v>
      </c>
      <c r="BG84" s="238"/>
      <c r="BI84" s="99">
        <f t="shared" si="120"/>
        <v>0</v>
      </c>
      <c r="BJ84" s="256">
        <v>667</v>
      </c>
      <c r="BK84" s="258">
        <v>667</v>
      </c>
      <c r="BL84" s="258">
        <v>667</v>
      </c>
      <c r="BM84" s="258">
        <v>667</v>
      </c>
      <c r="BN84" s="257"/>
      <c r="BO84" s="259"/>
      <c r="BP84" s="246">
        <f t="shared" si="121"/>
        <v>2668</v>
      </c>
      <c r="BQ84" s="247">
        <f t="shared" si="122"/>
        <v>2668</v>
      </c>
      <c r="BR84" s="101">
        <f t="shared" si="124"/>
        <v>124057</v>
      </c>
      <c r="BS84" s="383">
        <f>SUM(BS83,BF84)</f>
        <v>500</v>
      </c>
    </row>
    <row r="85" spans="1:71" x14ac:dyDescent="0.35">
      <c r="A85" s="203" t="s">
        <v>64</v>
      </c>
      <c r="B85" s="141"/>
      <c r="C85" s="142"/>
      <c r="D85" s="158"/>
      <c r="E85" s="161"/>
      <c r="F85" s="142"/>
      <c r="G85" s="161"/>
      <c r="H85" s="326"/>
      <c r="I85" s="148"/>
      <c r="J85" s="211"/>
      <c r="K85" s="141"/>
      <c r="L85" s="147"/>
      <c r="M85" s="98">
        <f t="shared" si="113"/>
        <v>0</v>
      </c>
      <c r="N85" s="172"/>
      <c r="O85" s="159"/>
      <c r="P85" s="172"/>
      <c r="Q85" s="146"/>
      <c r="R85" s="159"/>
      <c r="S85" s="98">
        <f t="shared" si="114"/>
        <v>0</v>
      </c>
      <c r="T85" s="177"/>
      <c r="U85" s="143"/>
      <c r="V85" s="143"/>
      <c r="W85" s="179"/>
      <c r="X85" s="98">
        <f t="shared" si="115"/>
        <v>0</v>
      </c>
      <c r="Y85" s="141"/>
      <c r="Z85" s="161"/>
      <c r="AA85" s="158"/>
      <c r="AB85" s="141"/>
      <c r="AC85" s="139"/>
      <c r="AD85" s="141"/>
      <c r="AE85" s="142"/>
      <c r="AF85" s="144"/>
      <c r="AG85" s="148"/>
      <c r="AH85" s="145"/>
      <c r="AI85" s="158"/>
      <c r="AJ85" s="98">
        <f t="shared" si="116"/>
        <v>0</v>
      </c>
      <c r="AK85" s="172"/>
      <c r="AL85" s="148"/>
      <c r="AM85" s="98">
        <f t="shared" si="123"/>
        <v>0</v>
      </c>
      <c r="AN85" s="172"/>
      <c r="AO85" s="142"/>
      <c r="AP85" s="188"/>
      <c r="AQ85" s="144"/>
      <c r="AR85" s="195"/>
      <c r="AS85" s="98">
        <f t="shared" si="117"/>
        <v>0</v>
      </c>
      <c r="AT85" s="232"/>
      <c r="AU85" s="144"/>
      <c r="AV85" s="144"/>
      <c r="AW85" s="144"/>
      <c r="AX85" s="144"/>
      <c r="AY85" s="158"/>
      <c r="AZ85" s="98">
        <f t="shared" si="118"/>
        <v>0</v>
      </c>
      <c r="BA85" s="193"/>
      <c r="BB85" s="194"/>
      <c r="BC85" s="187"/>
      <c r="BD85" s="187"/>
      <c r="BE85" s="195"/>
      <c r="BF85" s="98">
        <f t="shared" si="119"/>
        <v>0</v>
      </c>
      <c r="BG85" s="237"/>
      <c r="BI85" s="122">
        <f t="shared" si="120"/>
        <v>0</v>
      </c>
      <c r="BJ85" s="252">
        <v>667</v>
      </c>
      <c r="BK85" s="254">
        <v>667</v>
      </c>
      <c r="BL85" s="254">
        <v>667</v>
      </c>
      <c r="BM85" s="254">
        <v>667</v>
      </c>
      <c r="BN85" s="253">
        <v>644</v>
      </c>
      <c r="BO85" s="255"/>
      <c r="BP85" s="244">
        <f t="shared" si="121"/>
        <v>3312</v>
      </c>
      <c r="BQ85" s="245">
        <f t="shared" si="122"/>
        <v>3312</v>
      </c>
      <c r="BR85" s="100">
        <f t="shared" si="124"/>
        <v>127369</v>
      </c>
      <c r="BS85" s="100">
        <f>SUM(BS84,BF85)</f>
        <v>500</v>
      </c>
    </row>
    <row r="86" spans="1:71" x14ac:dyDescent="0.35">
      <c r="A86" s="204" t="s">
        <v>6</v>
      </c>
      <c r="B86" s="150"/>
      <c r="C86" s="152"/>
      <c r="D86" s="214"/>
      <c r="E86" s="162"/>
      <c r="F86" s="152"/>
      <c r="G86" s="162"/>
      <c r="H86" s="325"/>
      <c r="I86" s="154"/>
      <c r="J86" s="212"/>
      <c r="K86" s="150"/>
      <c r="L86" s="154"/>
      <c r="M86" s="98">
        <f t="shared" si="113"/>
        <v>0</v>
      </c>
      <c r="N86" s="173"/>
      <c r="O86" s="156"/>
      <c r="P86" s="173"/>
      <c r="Q86" s="160"/>
      <c r="R86" s="156"/>
      <c r="S86" s="98">
        <f t="shared" si="114"/>
        <v>0</v>
      </c>
      <c r="T86" s="180"/>
      <c r="U86" s="151"/>
      <c r="V86" s="151"/>
      <c r="W86" s="181"/>
      <c r="X86" s="98">
        <f t="shared" si="115"/>
        <v>0</v>
      </c>
      <c r="Y86" s="150"/>
      <c r="Z86" s="150"/>
      <c r="AA86" s="155"/>
      <c r="AB86" s="150"/>
      <c r="AC86" s="155"/>
      <c r="AD86" s="150"/>
      <c r="AE86" s="160"/>
      <c r="AF86" s="160"/>
      <c r="AG86" s="185"/>
      <c r="AH86" s="153"/>
      <c r="AI86" s="155"/>
      <c r="AJ86" s="98">
        <f t="shared" si="116"/>
        <v>0</v>
      </c>
      <c r="AK86" s="173"/>
      <c r="AL86" s="185"/>
      <c r="AM86" s="98">
        <f t="shared" si="123"/>
        <v>0</v>
      </c>
      <c r="AN86" s="173"/>
      <c r="AO86" s="152"/>
      <c r="AP86" s="190"/>
      <c r="AQ86" s="163"/>
      <c r="AR86" s="198"/>
      <c r="AS86" s="98">
        <f t="shared" si="117"/>
        <v>0</v>
      </c>
      <c r="AT86" s="233"/>
      <c r="AU86" s="160"/>
      <c r="AV86" s="160"/>
      <c r="AW86" s="160"/>
      <c r="AX86" s="160"/>
      <c r="AY86" s="155"/>
      <c r="AZ86" s="98">
        <f t="shared" si="118"/>
        <v>0</v>
      </c>
      <c r="BA86" s="196"/>
      <c r="BB86" s="197"/>
      <c r="BC86" s="163"/>
      <c r="BD86" s="163"/>
      <c r="BE86" s="198"/>
      <c r="BF86" s="98">
        <f t="shared" si="119"/>
        <v>0</v>
      </c>
      <c r="BG86" s="238"/>
      <c r="BI86" s="99">
        <f t="shared" si="120"/>
        <v>0</v>
      </c>
      <c r="BJ86" s="256">
        <v>667</v>
      </c>
      <c r="BK86" s="258">
        <v>667</v>
      </c>
      <c r="BL86" s="258">
        <v>667</v>
      </c>
      <c r="BM86" s="258">
        <v>667</v>
      </c>
      <c r="BN86" s="257"/>
      <c r="BO86" s="259"/>
      <c r="BP86" s="246">
        <f t="shared" si="121"/>
        <v>2668</v>
      </c>
      <c r="BQ86" s="247">
        <f t="shared" si="122"/>
        <v>2668</v>
      </c>
      <c r="BR86" s="101">
        <f t="shared" si="124"/>
        <v>130037</v>
      </c>
      <c r="BS86" s="383">
        <f>SUM(BS85,BF86)</f>
        <v>500</v>
      </c>
    </row>
    <row r="87" spans="1:71" x14ac:dyDescent="0.35">
      <c r="A87" s="203" t="s">
        <v>5</v>
      </c>
      <c r="B87" s="141"/>
      <c r="C87" s="142"/>
      <c r="D87" s="158"/>
      <c r="E87" s="161"/>
      <c r="F87" s="142"/>
      <c r="G87" s="161"/>
      <c r="H87" s="326"/>
      <c r="I87" s="147"/>
      <c r="J87" s="211"/>
      <c r="K87" s="141"/>
      <c r="L87" s="147"/>
      <c r="M87" s="98">
        <f t="shared" si="113"/>
        <v>0</v>
      </c>
      <c r="N87" s="172"/>
      <c r="O87" s="159"/>
      <c r="P87" s="172"/>
      <c r="Q87" s="146"/>
      <c r="R87" s="159"/>
      <c r="S87" s="98">
        <f t="shared" si="114"/>
        <v>0</v>
      </c>
      <c r="T87" s="177"/>
      <c r="U87" s="143"/>
      <c r="V87" s="143"/>
      <c r="W87" s="179"/>
      <c r="X87" s="98">
        <f t="shared" si="115"/>
        <v>0</v>
      </c>
      <c r="Y87" s="141"/>
      <c r="Z87" s="161"/>
      <c r="AA87" s="158"/>
      <c r="AB87" s="141"/>
      <c r="AC87" s="147"/>
      <c r="AD87" s="141"/>
      <c r="AE87" s="142"/>
      <c r="AF87" s="144"/>
      <c r="AG87" s="148"/>
      <c r="AH87" s="145"/>
      <c r="AI87" s="158"/>
      <c r="AJ87" s="98">
        <f t="shared" si="116"/>
        <v>0</v>
      </c>
      <c r="AK87" s="172"/>
      <c r="AL87" s="148"/>
      <c r="AM87" s="98">
        <f t="shared" si="123"/>
        <v>0</v>
      </c>
      <c r="AN87" s="172"/>
      <c r="AO87" s="142"/>
      <c r="AP87" s="187"/>
      <c r="AQ87" s="146"/>
      <c r="AR87" s="195"/>
      <c r="AS87" s="98">
        <f t="shared" si="117"/>
        <v>0</v>
      </c>
      <c r="AT87" s="232"/>
      <c r="AU87" s="144"/>
      <c r="AV87" s="144"/>
      <c r="AW87" s="144"/>
      <c r="AX87" s="144"/>
      <c r="AY87" s="158"/>
      <c r="AZ87" s="98">
        <f t="shared" si="118"/>
        <v>0</v>
      </c>
      <c r="BA87" s="193"/>
      <c r="BB87" s="194"/>
      <c r="BC87" s="187"/>
      <c r="BD87" s="187"/>
      <c r="BE87" s="195"/>
      <c r="BF87" s="98">
        <f t="shared" si="119"/>
        <v>0</v>
      </c>
      <c r="BG87" s="237"/>
      <c r="BI87" s="122">
        <f t="shared" si="120"/>
        <v>0</v>
      </c>
      <c r="BJ87" s="252">
        <v>667</v>
      </c>
      <c r="BK87" s="254">
        <v>667</v>
      </c>
      <c r="BL87" s="254">
        <v>667</v>
      </c>
      <c r="BM87" s="254">
        <v>667</v>
      </c>
      <c r="BN87" s="253">
        <v>644</v>
      </c>
      <c r="BO87" s="255"/>
      <c r="BP87" s="244">
        <f t="shared" si="121"/>
        <v>3312</v>
      </c>
      <c r="BQ87" s="245">
        <f t="shared" si="122"/>
        <v>3312</v>
      </c>
      <c r="BR87" s="100">
        <f t="shared" si="124"/>
        <v>133349</v>
      </c>
      <c r="BS87" s="100">
        <f>SUM(BS86,BF87)</f>
        <v>500</v>
      </c>
    </row>
    <row r="88" spans="1:71" x14ac:dyDescent="0.35">
      <c r="A88" s="204" t="s">
        <v>48</v>
      </c>
      <c r="B88" s="150"/>
      <c r="C88" s="152"/>
      <c r="D88" s="214"/>
      <c r="E88" s="213"/>
      <c r="F88" s="152"/>
      <c r="G88" s="162"/>
      <c r="H88" s="325"/>
      <c r="I88" s="154"/>
      <c r="J88" s="212"/>
      <c r="K88" s="150"/>
      <c r="L88" s="156"/>
      <c r="M88" s="98">
        <f t="shared" si="113"/>
        <v>0</v>
      </c>
      <c r="N88" s="173"/>
      <c r="O88" s="156"/>
      <c r="P88" s="173"/>
      <c r="Q88" s="163"/>
      <c r="R88" s="156"/>
      <c r="S88" s="98">
        <f t="shared" si="114"/>
        <v>0</v>
      </c>
      <c r="T88" s="180"/>
      <c r="U88" s="151"/>
      <c r="V88" s="151"/>
      <c r="W88" s="181"/>
      <c r="X88" s="98">
        <f t="shared" si="115"/>
        <v>0</v>
      </c>
      <c r="Y88" s="150"/>
      <c r="Z88" s="150"/>
      <c r="AA88" s="155"/>
      <c r="AB88" s="150"/>
      <c r="AC88" s="155"/>
      <c r="AD88" s="150"/>
      <c r="AE88" s="160"/>
      <c r="AF88" s="160"/>
      <c r="AG88" s="185"/>
      <c r="AH88" s="153"/>
      <c r="AI88" s="155"/>
      <c r="AJ88" s="98">
        <f t="shared" si="116"/>
        <v>0</v>
      </c>
      <c r="AK88" s="173"/>
      <c r="AL88" s="185"/>
      <c r="AM88" s="98">
        <f t="shared" si="123"/>
        <v>0</v>
      </c>
      <c r="AN88" s="173"/>
      <c r="AO88" s="152"/>
      <c r="AP88" s="190"/>
      <c r="AQ88" s="160"/>
      <c r="AR88" s="198"/>
      <c r="AS88" s="98">
        <f t="shared" si="117"/>
        <v>0</v>
      </c>
      <c r="AT88" s="233"/>
      <c r="AU88" s="160"/>
      <c r="AV88" s="160"/>
      <c r="AW88" s="160"/>
      <c r="AX88" s="160"/>
      <c r="AY88" s="155"/>
      <c r="AZ88" s="98">
        <f t="shared" si="118"/>
        <v>0</v>
      </c>
      <c r="BA88" s="196"/>
      <c r="BB88" s="197"/>
      <c r="BC88" s="190"/>
      <c r="BD88" s="190"/>
      <c r="BE88" s="198"/>
      <c r="BF88" s="98">
        <f t="shared" si="119"/>
        <v>0</v>
      </c>
      <c r="BG88" s="238"/>
      <c r="BI88" s="99">
        <f t="shared" si="120"/>
        <v>0</v>
      </c>
      <c r="BJ88" s="256">
        <v>667</v>
      </c>
      <c r="BK88" s="258">
        <v>667</v>
      </c>
      <c r="BL88" s="258">
        <v>667</v>
      </c>
      <c r="BM88" s="258">
        <v>667</v>
      </c>
      <c r="BN88" s="257"/>
      <c r="BO88" s="259"/>
      <c r="BP88" s="246">
        <f t="shared" si="121"/>
        <v>2668</v>
      </c>
      <c r="BQ88" s="247">
        <f t="shared" si="122"/>
        <v>2668</v>
      </c>
      <c r="BR88" s="101">
        <f t="shared" si="124"/>
        <v>136017</v>
      </c>
      <c r="BS88" s="383">
        <f>SUM(BS87,BF88)</f>
        <v>500</v>
      </c>
    </row>
    <row r="89" spans="1:71" x14ac:dyDescent="0.35">
      <c r="A89" s="203" t="s">
        <v>4</v>
      </c>
      <c r="B89" s="141"/>
      <c r="C89" s="142"/>
      <c r="D89" s="158"/>
      <c r="E89" s="161"/>
      <c r="F89" s="142"/>
      <c r="G89" s="161"/>
      <c r="H89" s="326"/>
      <c r="I89" s="147"/>
      <c r="J89" s="211"/>
      <c r="K89" s="141"/>
      <c r="L89" s="159"/>
      <c r="M89" s="98">
        <f t="shared" si="113"/>
        <v>0</v>
      </c>
      <c r="N89" s="172"/>
      <c r="O89" s="159"/>
      <c r="P89" s="172"/>
      <c r="Q89" s="144"/>
      <c r="R89" s="147"/>
      <c r="S89" s="98">
        <f t="shared" si="114"/>
        <v>0</v>
      </c>
      <c r="T89" s="177"/>
      <c r="U89" s="144"/>
      <c r="V89" s="144"/>
      <c r="W89" s="179"/>
      <c r="X89" s="98">
        <f t="shared" si="115"/>
        <v>0</v>
      </c>
      <c r="Y89" s="141"/>
      <c r="Z89" s="161"/>
      <c r="AA89" s="158"/>
      <c r="AB89" s="141"/>
      <c r="AC89" s="139"/>
      <c r="AD89" s="141"/>
      <c r="AE89" s="142"/>
      <c r="AF89" s="144"/>
      <c r="AG89" s="148"/>
      <c r="AH89" s="145"/>
      <c r="AI89" s="158"/>
      <c r="AJ89" s="98">
        <f t="shared" si="116"/>
        <v>0</v>
      </c>
      <c r="AK89" s="172"/>
      <c r="AL89" s="148"/>
      <c r="AM89" s="98">
        <f t="shared" si="123"/>
        <v>0</v>
      </c>
      <c r="AN89" s="172"/>
      <c r="AO89" s="142"/>
      <c r="AP89" s="146"/>
      <c r="AQ89" s="146"/>
      <c r="AR89" s="195"/>
      <c r="AS89" s="98">
        <f t="shared" si="117"/>
        <v>0</v>
      </c>
      <c r="AT89" s="232"/>
      <c r="AU89" s="144"/>
      <c r="AV89" s="144"/>
      <c r="AW89" s="144"/>
      <c r="AX89" s="144"/>
      <c r="AY89" s="158"/>
      <c r="AZ89" s="98">
        <f t="shared" si="118"/>
        <v>0</v>
      </c>
      <c r="BA89" s="193"/>
      <c r="BB89" s="194"/>
      <c r="BC89" s="187"/>
      <c r="BD89" s="187"/>
      <c r="BE89" s="195"/>
      <c r="BF89" s="98">
        <f t="shared" si="119"/>
        <v>0</v>
      </c>
      <c r="BG89" s="237"/>
      <c r="BI89" s="122">
        <f t="shared" si="120"/>
        <v>0</v>
      </c>
      <c r="BJ89" s="252">
        <v>667</v>
      </c>
      <c r="BK89" s="254">
        <v>667</v>
      </c>
      <c r="BL89" s="254">
        <v>667</v>
      </c>
      <c r="BM89" s="254">
        <v>667</v>
      </c>
      <c r="BN89" s="253"/>
      <c r="BO89" s="255"/>
      <c r="BP89" s="244">
        <f t="shared" si="121"/>
        <v>2668</v>
      </c>
      <c r="BQ89" s="245">
        <f t="shared" si="122"/>
        <v>2668</v>
      </c>
      <c r="BR89" s="100">
        <f>SUM(BR88,BQ89)</f>
        <v>138685</v>
      </c>
      <c r="BS89" s="100">
        <f>SUM(BS88,BF89)</f>
        <v>500</v>
      </c>
    </row>
    <row r="90" spans="1:71" x14ac:dyDescent="0.35">
      <c r="A90" s="205" t="s">
        <v>3</v>
      </c>
      <c r="B90" s="150"/>
      <c r="C90" s="152"/>
      <c r="D90" s="214"/>
      <c r="E90" s="162"/>
      <c r="F90" s="152"/>
      <c r="G90" s="162"/>
      <c r="H90" s="325"/>
      <c r="I90" s="164"/>
      <c r="J90" s="212"/>
      <c r="K90" s="150"/>
      <c r="L90" s="156"/>
      <c r="M90" s="98">
        <f t="shared" si="113"/>
        <v>0</v>
      </c>
      <c r="N90" s="173"/>
      <c r="O90" s="156"/>
      <c r="P90" s="173"/>
      <c r="Q90" s="163"/>
      <c r="R90" s="156"/>
      <c r="S90" s="98">
        <f t="shared" si="114"/>
        <v>0</v>
      </c>
      <c r="T90" s="180"/>
      <c r="U90" s="163"/>
      <c r="V90" s="163"/>
      <c r="W90" s="181"/>
      <c r="X90" s="98">
        <f t="shared" si="115"/>
        <v>0</v>
      </c>
      <c r="Y90" s="150"/>
      <c r="Z90" s="150"/>
      <c r="AA90" s="155"/>
      <c r="AB90" s="150"/>
      <c r="AC90" s="138"/>
      <c r="AD90" s="150"/>
      <c r="AE90" s="160"/>
      <c r="AF90" s="160"/>
      <c r="AG90" s="155"/>
      <c r="AH90" s="153"/>
      <c r="AI90" s="155"/>
      <c r="AJ90" s="98">
        <f t="shared" si="116"/>
        <v>0</v>
      </c>
      <c r="AK90" s="173"/>
      <c r="AL90" s="185"/>
      <c r="AM90" s="98">
        <f t="shared" si="123"/>
        <v>0</v>
      </c>
      <c r="AN90" s="173"/>
      <c r="AO90" s="152"/>
      <c r="AP90" s="191"/>
      <c r="AQ90" s="174"/>
      <c r="AR90" s="198"/>
      <c r="AS90" s="98">
        <f t="shared" si="117"/>
        <v>0</v>
      </c>
      <c r="AT90" s="233"/>
      <c r="AU90" s="160"/>
      <c r="AV90" s="160"/>
      <c r="AW90" s="160"/>
      <c r="AX90" s="160"/>
      <c r="AY90" s="155"/>
      <c r="AZ90" s="98">
        <f t="shared" si="118"/>
        <v>0</v>
      </c>
      <c r="BA90" s="196"/>
      <c r="BB90" s="197"/>
      <c r="BC90" s="190"/>
      <c r="BD90" s="190"/>
      <c r="BE90" s="198"/>
      <c r="BF90" s="98">
        <f t="shared" si="119"/>
        <v>0</v>
      </c>
      <c r="BG90" s="238"/>
      <c r="BI90" s="99">
        <f t="shared" si="120"/>
        <v>0</v>
      </c>
      <c r="BJ90" s="256">
        <v>667</v>
      </c>
      <c r="BK90" s="258">
        <v>667</v>
      </c>
      <c r="BL90" s="258">
        <v>667</v>
      </c>
      <c r="BM90" s="258">
        <v>667</v>
      </c>
      <c r="BN90" s="257">
        <v>644</v>
      </c>
      <c r="BO90" s="259"/>
      <c r="BP90" s="246">
        <f t="shared" si="121"/>
        <v>3312</v>
      </c>
      <c r="BQ90" s="247">
        <f t="shared" si="122"/>
        <v>3312</v>
      </c>
      <c r="BR90" s="101">
        <f>SUM(BR89,BQ90)</f>
        <v>141997</v>
      </c>
      <c r="BS90" s="383">
        <f>SUM(BS89,BF90)</f>
        <v>500</v>
      </c>
    </row>
    <row r="91" spans="1:71" x14ac:dyDescent="0.35">
      <c r="A91" s="203" t="s">
        <v>2</v>
      </c>
      <c r="B91" s="141"/>
      <c r="C91" s="142"/>
      <c r="D91" s="158"/>
      <c r="E91" s="161"/>
      <c r="F91" s="142"/>
      <c r="G91" s="145"/>
      <c r="H91" s="324"/>
      <c r="I91" s="147"/>
      <c r="J91" s="211"/>
      <c r="K91" s="141"/>
      <c r="L91" s="147"/>
      <c r="M91" s="98">
        <f t="shared" si="113"/>
        <v>0</v>
      </c>
      <c r="N91" s="172"/>
      <c r="O91" s="159"/>
      <c r="P91" s="172"/>
      <c r="Q91" s="146"/>
      <c r="R91" s="159"/>
      <c r="S91" s="98">
        <f t="shared" si="114"/>
        <v>0</v>
      </c>
      <c r="T91" s="177"/>
      <c r="U91" s="146"/>
      <c r="V91" s="146"/>
      <c r="W91" s="179"/>
      <c r="X91" s="98">
        <f t="shared" si="115"/>
        <v>0</v>
      </c>
      <c r="Y91" s="141"/>
      <c r="Z91" s="161"/>
      <c r="AA91" s="158"/>
      <c r="AB91" s="141"/>
      <c r="AC91" s="158"/>
      <c r="AD91" s="141"/>
      <c r="AE91" s="142"/>
      <c r="AF91" s="144"/>
      <c r="AG91" s="148"/>
      <c r="AH91" s="145"/>
      <c r="AI91" s="158"/>
      <c r="AJ91" s="98">
        <f t="shared" si="116"/>
        <v>0</v>
      </c>
      <c r="AK91" s="172"/>
      <c r="AL91" s="148"/>
      <c r="AM91" s="98">
        <f t="shared" si="123"/>
        <v>0</v>
      </c>
      <c r="AN91" s="172"/>
      <c r="AO91" s="142"/>
      <c r="AP91" s="187"/>
      <c r="AQ91" s="146"/>
      <c r="AR91" s="195"/>
      <c r="AS91" s="98">
        <f t="shared" si="117"/>
        <v>0</v>
      </c>
      <c r="AT91" s="232"/>
      <c r="AU91" s="144"/>
      <c r="AV91" s="144"/>
      <c r="AW91" s="144"/>
      <c r="AX91" s="144"/>
      <c r="AY91" s="158"/>
      <c r="AZ91" s="98">
        <f t="shared" si="118"/>
        <v>0</v>
      </c>
      <c r="BA91" s="193"/>
      <c r="BB91" s="194"/>
      <c r="BC91" s="187"/>
      <c r="BD91" s="187"/>
      <c r="BE91" s="195"/>
      <c r="BF91" s="98">
        <f t="shared" si="119"/>
        <v>0</v>
      </c>
      <c r="BG91" s="237"/>
      <c r="BI91" s="122">
        <f t="shared" si="120"/>
        <v>0</v>
      </c>
      <c r="BJ91" s="252">
        <v>667</v>
      </c>
      <c r="BK91" s="254">
        <v>667</v>
      </c>
      <c r="BL91" s="254">
        <v>667</v>
      </c>
      <c r="BM91" s="254">
        <v>667</v>
      </c>
      <c r="BN91" s="253"/>
      <c r="BO91" s="255"/>
      <c r="BP91" s="244">
        <f t="shared" si="121"/>
        <v>2668</v>
      </c>
      <c r="BQ91" s="245">
        <f t="shared" si="122"/>
        <v>2668</v>
      </c>
      <c r="BR91" s="100">
        <f>SUM(BR90,BQ91)</f>
        <v>144665</v>
      </c>
      <c r="BS91" s="100">
        <f>SUM(BS90,BF91)</f>
        <v>500</v>
      </c>
    </row>
    <row r="92" spans="1:71" ht="16" thickBot="1" x14ac:dyDescent="0.4">
      <c r="A92" s="206" t="s">
        <v>1</v>
      </c>
      <c r="B92" s="165"/>
      <c r="C92" s="166"/>
      <c r="D92" s="272"/>
      <c r="E92" s="273"/>
      <c r="F92" s="166"/>
      <c r="G92" s="273"/>
      <c r="H92" s="327"/>
      <c r="I92" s="170"/>
      <c r="J92" s="274"/>
      <c r="K92" s="165"/>
      <c r="L92" s="176"/>
      <c r="M92" s="102">
        <f t="shared" si="113"/>
        <v>0</v>
      </c>
      <c r="N92" s="175"/>
      <c r="O92" s="176"/>
      <c r="P92" s="175"/>
      <c r="Q92" s="169"/>
      <c r="R92" s="176"/>
      <c r="S92" s="102">
        <f t="shared" si="114"/>
        <v>0</v>
      </c>
      <c r="T92" s="182"/>
      <c r="U92" s="169"/>
      <c r="V92" s="169"/>
      <c r="W92" s="183"/>
      <c r="X92" s="102">
        <f t="shared" si="115"/>
        <v>0</v>
      </c>
      <c r="Y92" s="165"/>
      <c r="Z92" s="165"/>
      <c r="AA92" s="171"/>
      <c r="AB92" s="165"/>
      <c r="AC92" s="171"/>
      <c r="AD92" s="165"/>
      <c r="AE92" s="166"/>
      <c r="AF92" s="166"/>
      <c r="AG92" s="171"/>
      <c r="AH92" s="168"/>
      <c r="AI92" s="171"/>
      <c r="AJ92" s="102">
        <f t="shared" si="116"/>
        <v>0</v>
      </c>
      <c r="AK92" s="175"/>
      <c r="AL92" s="230"/>
      <c r="AM92" s="102">
        <f t="shared" si="123"/>
        <v>0</v>
      </c>
      <c r="AN92" s="175"/>
      <c r="AO92" s="166"/>
      <c r="AP92" s="192"/>
      <c r="AQ92" s="169"/>
      <c r="AR92" s="200"/>
      <c r="AS92" s="102">
        <f t="shared" si="117"/>
        <v>0</v>
      </c>
      <c r="AT92" s="234"/>
      <c r="AU92" s="167"/>
      <c r="AV92" s="167"/>
      <c r="AW92" s="167"/>
      <c r="AX92" s="167"/>
      <c r="AY92" s="171"/>
      <c r="AZ92" s="102">
        <f t="shared" si="118"/>
        <v>0</v>
      </c>
      <c r="BA92" s="199"/>
      <c r="BB92" s="201"/>
      <c r="BC92" s="192"/>
      <c r="BD92" s="192"/>
      <c r="BE92" s="200"/>
      <c r="BF92" s="102">
        <f t="shared" si="119"/>
        <v>0</v>
      </c>
      <c r="BG92" s="186"/>
      <c r="BH92" s="103"/>
      <c r="BI92" s="104">
        <f t="shared" si="120"/>
        <v>0</v>
      </c>
      <c r="BJ92" s="275">
        <v>667</v>
      </c>
      <c r="BK92" s="277">
        <v>667</v>
      </c>
      <c r="BL92" s="277">
        <v>667</v>
      </c>
      <c r="BM92" s="277">
        <v>667</v>
      </c>
      <c r="BN92" s="276"/>
      <c r="BO92" s="278"/>
      <c r="BP92" s="279">
        <f t="shared" si="121"/>
        <v>2668</v>
      </c>
      <c r="BQ92" s="280">
        <f t="shared" si="122"/>
        <v>2668</v>
      </c>
      <c r="BR92" s="105">
        <f>SUM(BR91,BQ92)</f>
        <v>147333</v>
      </c>
      <c r="BS92" s="383">
        <f>SUM(BS91,BF92)</f>
        <v>500</v>
      </c>
    </row>
    <row r="93" spans="1:71" ht="16.5" thickTop="1" thickBot="1" x14ac:dyDescent="0.4">
      <c r="A93" s="207" t="s">
        <v>0</v>
      </c>
      <c r="B93" s="109">
        <f t="shared" ref="B93:G93" si="125">SUM(B81:B92)</f>
        <v>0</v>
      </c>
      <c r="C93" s="110">
        <f t="shared" si="125"/>
        <v>0</v>
      </c>
      <c r="D93" s="111">
        <f t="shared" si="125"/>
        <v>0</v>
      </c>
      <c r="E93" s="109">
        <f t="shared" si="125"/>
        <v>0</v>
      </c>
      <c r="F93" s="110">
        <f t="shared" si="125"/>
        <v>0</v>
      </c>
      <c r="G93" s="109">
        <f t="shared" si="125"/>
        <v>0</v>
      </c>
      <c r="H93" s="112"/>
      <c r="I93" s="111">
        <f t="shared" ref="I93:L93" si="126">SUM(I81:I92)</f>
        <v>0</v>
      </c>
      <c r="J93" s="112">
        <f t="shared" si="126"/>
        <v>0</v>
      </c>
      <c r="K93" s="109">
        <f t="shared" si="126"/>
        <v>0</v>
      </c>
      <c r="L93" s="111">
        <f t="shared" si="126"/>
        <v>0</v>
      </c>
      <c r="M93" s="62"/>
      <c r="N93" s="109">
        <f t="shared" ref="N93:R93" si="127">SUM(N81:N92)</f>
        <v>0</v>
      </c>
      <c r="O93" s="111">
        <f t="shared" si="127"/>
        <v>0</v>
      </c>
      <c r="P93" s="109">
        <f t="shared" si="127"/>
        <v>0</v>
      </c>
      <c r="Q93" s="110">
        <f t="shared" si="127"/>
        <v>0</v>
      </c>
      <c r="R93" s="111">
        <f t="shared" si="127"/>
        <v>0</v>
      </c>
      <c r="S93" s="62"/>
      <c r="T93" s="109">
        <f t="shared" ref="T93:W93" si="128">SUM(T81:T92)</f>
        <v>0</v>
      </c>
      <c r="U93" s="110">
        <f t="shared" si="128"/>
        <v>0</v>
      </c>
      <c r="V93" s="110">
        <f t="shared" si="128"/>
        <v>0</v>
      </c>
      <c r="W93" s="111">
        <f t="shared" si="128"/>
        <v>0</v>
      </c>
      <c r="X93" s="63"/>
      <c r="Y93" s="109">
        <f t="shared" ref="Y93:AL93" si="129">SUM(Y81:Y92)</f>
        <v>0</v>
      </c>
      <c r="Z93" s="109">
        <f t="shared" si="129"/>
        <v>0</v>
      </c>
      <c r="AA93" s="111">
        <f t="shared" si="129"/>
        <v>0</v>
      </c>
      <c r="AB93" s="109">
        <f t="shared" si="129"/>
        <v>0</v>
      </c>
      <c r="AC93" s="111">
        <f t="shared" si="129"/>
        <v>0</v>
      </c>
      <c r="AD93" s="109">
        <f t="shared" si="129"/>
        <v>0</v>
      </c>
      <c r="AE93" s="110">
        <f t="shared" si="129"/>
        <v>0</v>
      </c>
      <c r="AF93" s="110">
        <f t="shared" si="129"/>
        <v>0</v>
      </c>
      <c r="AG93" s="111">
        <f t="shared" si="129"/>
        <v>0</v>
      </c>
      <c r="AH93" s="109">
        <f t="shared" si="129"/>
        <v>0</v>
      </c>
      <c r="AI93" s="111">
        <f t="shared" si="129"/>
        <v>0</v>
      </c>
      <c r="AJ93" s="62">
        <f t="shared" si="129"/>
        <v>0</v>
      </c>
      <c r="AK93" s="109">
        <f t="shared" si="129"/>
        <v>0</v>
      </c>
      <c r="AL93" s="111">
        <f t="shared" si="129"/>
        <v>0</v>
      </c>
      <c r="AM93" s="225"/>
      <c r="AN93" s="109">
        <f t="shared" ref="AN93:BE93" si="130">SUM(AN81:AN92)</f>
        <v>0</v>
      </c>
      <c r="AO93" s="110">
        <f t="shared" si="130"/>
        <v>0</v>
      </c>
      <c r="AP93" s="110">
        <f t="shared" si="130"/>
        <v>0</v>
      </c>
      <c r="AQ93" s="110">
        <f t="shared" si="130"/>
        <v>0</v>
      </c>
      <c r="AR93" s="111">
        <f t="shared" si="130"/>
        <v>0</v>
      </c>
      <c r="AS93" s="62">
        <f t="shared" si="130"/>
        <v>0</v>
      </c>
      <c r="AT93" s="109">
        <f t="shared" si="130"/>
        <v>0</v>
      </c>
      <c r="AU93" s="110">
        <f t="shared" si="130"/>
        <v>0</v>
      </c>
      <c r="AV93" s="110">
        <f t="shared" si="130"/>
        <v>0</v>
      </c>
      <c r="AW93" s="110">
        <f t="shared" si="130"/>
        <v>0</v>
      </c>
      <c r="AX93" s="110">
        <f t="shared" si="130"/>
        <v>0</v>
      </c>
      <c r="AY93" s="111">
        <f t="shared" si="130"/>
        <v>0</v>
      </c>
      <c r="AZ93" s="113">
        <f t="shared" si="130"/>
        <v>0</v>
      </c>
      <c r="BA93" s="109">
        <f t="shared" si="130"/>
        <v>0</v>
      </c>
      <c r="BB93" s="114">
        <f t="shared" si="130"/>
        <v>0</v>
      </c>
      <c r="BC93" s="110">
        <f t="shared" si="130"/>
        <v>0</v>
      </c>
      <c r="BD93" s="110">
        <f t="shared" si="130"/>
        <v>0</v>
      </c>
      <c r="BE93" s="111">
        <f t="shared" si="130"/>
        <v>0</v>
      </c>
      <c r="BF93" s="62"/>
      <c r="BG93" s="140">
        <f>SUM(BG81:BG92)</f>
        <v>0</v>
      </c>
      <c r="BH93" s="58"/>
      <c r="BI93" s="266">
        <f t="shared" ref="BI93:BQ93" si="131">SUM(BI81:BI92)</f>
        <v>0</v>
      </c>
      <c r="BJ93" s="266">
        <f t="shared" si="131"/>
        <v>8004</v>
      </c>
      <c r="BK93" s="268">
        <f t="shared" si="131"/>
        <v>8004</v>
      </c>
      <c r="BL93" s="268">
        <f t="shared" si="131"/>
        <v>8004</v>
      </c>
      <c r="BM93" s="268">
        <f t="shared" si="131"/>
        <v>8004</v>
      </c>
      <c r="BN93" s="267">
        <f t="shared" si="131"/>
        <v>2599</v>
      </c>
      <c r="BO93" s="269">
        <f t="shared" si="131"/>
        <v>0</v>
      </c>
      <c r="BP93" s="270">
        <f t="shared" si="131"/>
        <v>34615</v>
      </c>
      <c r="BQ93" s="271">
        <f t="shared" si="131"/>
        <v>34615</v>
      </c>
      <c r="BR93" s="115">
        <f>BR92</f>
        <v>147333</v>
      </c>
      <c r="BS93" s="115">
        <f>BS92</f>
        <v>500</v>
      </c>
    </row>
    <row r="94" spans="1:71" ht="16" thickBot="1" x14ac:dyDescent="0.4">
      <c r="A94" s="241" t="s">
        <v>74</v>
      </c>
      <c r="B94" s="354">
        <f>SUM(B93:D93)</f>
        <v>0</v>
      </c>
      <c r="C94" s="355"/>
      <c r="D94" s="356"/>
      <c r="E94" s="354">
        <f>SUM(E93:F93)</f>
        <v>0</v>
      </c>
      <c r="F94" s="355"/>
      <c r="G94" s="330">
        <f>SUM(G93:I93)</f>
        <v>0</v>
      </c>
      <c r="H94" s="331"/>
      <c r="I94" s="332"/>
      <c r="J94" s="215">
        <f>SUM(J93:J93)</f>
        <v>0</v>
      </c>
      <c r="K94" s="349">
        <f>SUM(K93:L93)</f>
        <v>0</v>
      </c>
      <c r="L94" s="350"/>
      <c r="M94" s="116"/>
      <c r="N94" s="357">
        <f>SUM(N93:O93)</f>
        <v>0</v>
      </c>
      <c r="O94" s="358"/>
      <c r="P94" s="357">
        <f>SUM(P93:R93)</f>
        <v>0</v>
      </c>
      <c r="Q94" s="359"/>
      <c r="R94" s="358"/>
      <c r="S94" s="116"/>
      <c r="T94" s="354"/>
      <c r="U94" s="355"/>
      <c r="V94" s="355"/>
      <c r="W94" s="356"/>
      <c r="X94" s="117"/>
      <c r="Y94" s="202">
        <f>SUM(Y93:Y93)</f>
        <v>0</v>
      </c>
      <c r="Z94" s="346">
        <f>SUM(Z93:AA93)</f>
        <v>0</v>
      </c>
      <c r="AA94" s="347"/>
      <c r="AB94" s="346">
        <f>SUM(AB93:AC93)</f>
        <v>0</v>
      </c>
      <c r="AC94" s="347"/>
      <c r="AD94" s="346">
        <f>SUM(AD93:AG93)</f>
        <v>0</v>
      </c>
      <c r="AE94" s="348"/>
      <c r="AF94" s="348"/>
      <c r="AG94" s="347"/>
      <c r="AH94" s="346"/>
      <c r="AI94" s="347"/>
      <c r="AJ94" s="116"/>
      <c r="AK94" s="349"/>
      <c r="AL94" s="350"/>
      <c r="AM94" s="226"/>
      <c r="AN94" s="346"/>
      <c r="AO94" s="348"/>
      <c r="AP94" s="348"/>
      <c r="AQ94" s="348"/>
      <c r="AR94" s="347"/>
      <c r="AS94" s="116"/>
      <c r="AT94" s="346"/>
      <c r="AU94" s="348"/>
      <c r="AV94" s="348"/>
      <c r="AW94" s="348"/>
      <c r="AX94" s="348"/>
      <c r="AY94" s="347"/>
      <c r="AZ94" s="113"/>
      <c r="BA94" s="286">
        <f>SUM(BA93:BA93)</f>
        <v>0</v>
      </c>
      <c r="BB94" s="330">
        <f>SUM(BB93:BE93)</f>
        <v>0</v>
      </c>
      <c r="BC94" s="331"/>
      <c r="BD94" s="331"/>
      <c r="BE94" s="332"/>
      <c r="BF94" s="62"/>
      <c r="BG94" s="239"/>
      <c r="BH94" s="2"/>
      <c r="BI94" s="260"/>
      <c r="BJ94" s="333">
        <f>SUM(BJ93:BN93)</f>
        <v>34615</v>
      </c>
      <c r="BK94" s="334"/>
      <c r="BL94" s="334"/>
      <c r="BM94" s="334"/>
      <c r="BN94" s="335"/>
      <c r="BO94" s="261"/>
      <c r="BP94" s="262"/>
      <c r="BQ94" s="263"/>
    </row>
    <row r="95" spans="1:71" ht="16" thickBot="1" x14ac:dyDescent="0.4">
      <c r="A95" s="208" t="s">
        <v>75</v>
      </c>
      <c r="B95" s="336">
        <f>SUM(B93:L93)</f>
        <v>0</v>
      </c>
      <c r="C95" s="337"/>
      <c r="D95" s="337"/>
      <c r="E95" s="337"/>
      <c r="F95" s="337"/>
      <c r="G95" s="337"/>
      <c r="H95" s="337"/>
      <c r="I95" s="337"/>
      <c r="J95" s="337"/>
      <c r="K95" s="337"/>
      <c r="L95" s="338"/>
      <c r="M95" s="120"/>
      <c r="N95" s="336">
        <f>SUM(N93:R93)</f>
        <v>0</v>
      </c>
      <c r="O95" s="337"/>
      <c r="P95" s="339"/>
      <c r="Q95" s="339"/>
      <c r="R95" s="340"/>
      <c r="S95" s="120"/>
      <c r="T95" s="336">
        <f>SUM(T93:W93)</f>
        <v>0</v>
      </c>
      <c r="U95" s="337"/>
      <c r="V95" s="337"/>
      <c r="W95" s="338"/>
      <c r="X95" s="121"/>
      <c r="Y95" s="336">
        <f>SUM(Y93:AI93)</f>
        <v>0</v>
      </c>
      <c r="Z95" s="337"/>
      <c r="AA95" s="337"/>
      <c r="AB95" s="337"/>
      <c r="AC95" s="337"/>
      <c r="AD95" s="337"/>
      <c r="AE95" s="337"/>
      <c r="AF95" s="337"/>
      <c r="AG95" s="337"/>
      <c r="AH95" s="337"/>
      <c r="AI95" s="338"/>
      <c r="AJ95" s="120"/>
      <c r="AK95" s="336">
        <f>SUM(AK93:AL93)</f>
        <v>0</v>
      </c>
      <c r="AL95" s="341"/>
      <c r="AM95" s="222"/>
      <c r="AN95" s="342">
        <f>SUM(AN93:AR93)</f>
        <v>0</v>
      </c>
      <c r="AO95" s="343"/>
      <c r="AP95" s="343"/>
      <c r="AQ95" s="343"/>
      <c r="AR95" s="344"/>
      <c r="AS95" s="120"/>
      <c r="AT95" s="342">
        <f>SUM(AT93:AY93)</f>
        <v>0</v>
      </c>
      <c r="AU95" s="343"/>
      <c r="AV95" s="343"/>
      <c r="AW95" s="343"/>
      <c r="AX95" s="343"/>
      <c r="AY95" s="345"/>
      <c r="AZ95" s="120"/>
      <c r="BA95" s="336">
        <f>SUM(BA93:BE93)</f>
        <v>0</v>
      </c>
      <c r="BB95" s="337"/>
      <c r="BC95" s="337"/>
      <c r="BD95" s="337"/>
      <c r="BE95" s="338"/>
      <c r="BF95" s="120"/>
      <c r="BG95" s="240">
        <f>SUM(BG93)</f>
        <v>0</v>
      </c>
      <c r="BH95" s="3"/>
      <c r="BI95" s="260"/>
      <c r="BJ95" s="264"/>
      <c r="BK95" s="265"/>
      <c r="BL95" s="265"/>
      <c r="BM95" s="265"/>
      <c r="BN95" s="265"/>
      <c r="BO95" s="261"/>
      <c r="BP95" s="262"/>
      <c r="BQ95" s="263"/>
    </row>
    <row r="96" spans="1:71" x14ac:dyDescent="0.35">
      <c r="M96" s="17"/>
      <c r="S96" s="17"/>
      <c r="AJ96" s="17"/>
      <c r="AM96" s="227"/>
      <c r="AS96" s="17"/>
      <c r="AZ96" s="17"/>
      <c r="BF96" s="17"/>
      <c r="BH96" s="3"/>
    </row>
    <row r="97" spans="13:60" x14ac:dyDescent="0.35">
      <c r="M97" s="17"/>
      <c r="S97" s="17"/>
      <c r="AJ97" s="17"/>
      <c r="AM97" s="227"/>
      <c r="AS97" s="17"/>
      <c r="AZ97" s="17"/>
      <c r="BF97" s="17"/>
      <c r="BH97" s="3"/>
    </row>
    <row r="98" spans="13:60" x14ac:dyDescent="0.35">
      <c r="M98" s="17"/>
      <c r="S98" s="17"/>
      <c r="AJ98" s="17"/>
      <c r="AM98" s="227"/>
      <c r="AS98" s="17"/>
      <c r="AZ98" s="17"/>
      <c r="BF98" s="17"/>
      <c r="BH98" s="3"/>
    </row>
    <row r="99" spans="13:60" x14ac:dyDescent="0.35">
      <c r="M99" s="17"/>
      <c r="S99" s="17"/>
      <c r="AJ99" s="17"/>
      <c r="AM99" s="227"/>
      <c r="AS99" s="17"/>
      <c r="AZ99" s="17"/>
      <c r="BF99" s="17"/>
      <c r="BH99" s="3"/>
    </row>
    <row r="100" spans="13:60" x14ac:dyDescent="0.35">
      <c r="M100" s="17"/>
      <c r="S100" s="17"/>
      <c r="AJ100" s="17"/>
      <c r="AM100" s="227"/>
      <c r="AS100" s="17"/>
      <c r="AZ100" s="17"/>
      <c r="BF100" s="17"/>
      <c r="BH100" s="3"/>
    </row>
    <row r="101" spans="13:60" x14ac:dyDescent="0.35">
      <c r="M101" s="17"/>
      <c r="S101" s="17"/>
      <c r="AJ101" s="17"/>
      <c r="AM101" s="227"/>
      <c r="AS101" s="17"/>
      <c r="AZ101" s="17"/>
      <c r="BF101" s="17"/>
      <c r="BH101" s="3"/>
    </row>
    <row r="102" spans="13:60" x14ac:dyDescent="0.35">
      <c r="M102" s="17"/>
      <c r="S102" s="17"/>
      <c r="AJ102" s="17"/>
      <c r="AM102" s="227"/>
      <c r="AS102" s="17"/>
      <c r="AZ102" s="17"/>
      <c r="BF102" s="17"/>
      <c r="BH102" s="3"/>
    </row>
    <row r="103" spans="13:60" x14ac:dyDescent="0.35">
      <c r="M103" s="17"/>
      <c r="S103" s="17"/>
      <c r="AJ103" s="17"/>
      <c r="AM103" s="227"/>
      <c r="AS103" s="17"/>
      <c r="AZ103" s="17"/>
      <c r="BF103" s="17"/>
      <c r="BH103" s="3"/>
    </row>
    <row r="104" spans="13:60" x14ac:dyDescent="0.35">
      <c r="M104" s="17"/>
      <c r="S104" s="17"/>
      <c r="AJ104" s="17"/>
      <c r="AM104" s="227"/>
      <c r="AS104" s="17"/>
      <c r="AZ104" s="17"/>
      <c r="BF104" s="17"/>
      <c r="BH104" s="3"/>
    </row>
    <row r="105" spans="13:60" x14ac:dyDescent="0.35">
      <c r="M105" s="17"/>
      <c r="S105" s="17"/>
      <c r="AJ105" s="17"/>
      <c r="AM105" s="227"/>
      <c r="AS105" s="17"/>
      <c r="AZ105" s="17"/>
      <c r="BF105" s="17"/>
      <c r="BH105" s="3"/>
    </row>
    <row r="106" spans="13:60" x14ac:dyDescent="0.35">
      <c r="M106" s="17"/>
      <c r="S106" s="17"/>
      <c r="AJ106" s="17"/>
      <c r="AM106" s="227"/>
      <c r="AS106" s="17"/>
      <c r="AZ106" s="17"/>
      <c r="BF106" s="17"/>
      <c r="BH106" s="3"/>
    </row>
    <row r="107" spans="13:60" x14ac:dyDescent="0.35">
      <c r="M107" s="17"/>
      <c r="S107" s="17"/>
      <c r="AJ107" s="17"/>
      <c r="AM107" s="227"/>
      <c r="AS107" s="17"/>
      <c r="AZ107" s="17"/>
      <c r="BF107" s="17"/>
      <c r="BH107" s="3"/>
    </row>
    <row r="108" spans="13:60" x14ac:dyDescent="0.35">
      <c r="M108" s="17"/>
      <c r="S108" s="17"/>
      <c r="AJ108" s="17"/>
      <c r="AM108" s="227"/>
      <c r="AS108" s="17"/>
      <c r="AZ108" s="17"/>
      <c r="BF108" s="17"/>
      <c r="BH108" s="3"/>
    </row>
    <row r="109" spans="13:60" x14ac:dyDescent="0.35">
      <c r="M109" s="17"/>
      <c r="S109" s="17"/>
      <c r="AJ109" s="17"/>
      <c r="AM109" s="227"/>
      <c r="AS109" s="17"/>
      <c r="AZ109" s="17"/>
      <c r="BF109" s="17"/>
      <c r="BH109" s="3"/>
    </row>
    <row r="110" spans="13:60" x14ac:dyDescent="0.35">
      <c r="M110" s="17"/>
      <c r="S110" s="17"/>
      <c r="AJ110" s="17"/>
      <c r="AM110" s="227"/>
      <c r="AS110" s="17"/>
      <c r="AZ110" s="17"/>
      <c r="BF110" s="17"/>
      <c r="BH110" s="3"/>
    </row>
    <row r="111" spans="13:60" x14ac:dyDescent="0.35">
      <c r="M111" s="17"/>
      <c r="S111" s="17"/>
      <c r="AJ111" s="17"/>
      <c r="AM111" s="227"/>
      <c r="AS111" s="17"/>
      <c r="AZ111" s="17"/>
      <c r="BF111" s="17"/>
      <c r="BH111" s="3"/>
    </row>
    <row r="112" spans="13:60" x14ac:dyDescent="0.35">
      <c r="M112" s="17"/>
      <c r="S112" s="17"/>
      <c r="AJ112" s="17"/>
      <c r="AM112" s="227"/>
      <c r="AS112" s="17"/>
      <c r="AZ112" s="17"/>
      <c r="BF112" s="17"/>
      <c r="BH112" s="3"/>
    </row>
    <row r="113" spans="13:60" x14ac:dyDescent="0.35">
      <c r="M113" s="17"/>
      <c r="S113" s="17"/>
      <c r="AJ113" s="17"/>
      <c r="AM113" s="227"/>
      <c r="AS113" s="17"/>
      <c r="AZ113" s="17"/>
      <c r="BF113" s="17"/>
      <c r="BH113" s="3"/>
    </row>
    <row r="114" spans="13:60" x14ac:dyDescent="0.35">
      <c r="M114" s="17"/>
      <c r="S114" s="17"/>
      <c r="AJ114" s="17"/>
      <c r="AM114" s="227"/>
      <c r="AS114" s="17"/>
      <c r="AZ114" s="17"/>
      <c r="BF114" s="17"/>
      <c r="BH114" s="3"/>
    </row>
    <row r="115" spans="13:60" x14ac:dyDescent="0.35">
      <c r="M115" s="17"/>
      <c r="S115" s="17"/>
      <c r="AJ115" s="17"/>
      <c r="AM115" s="227"/>
      <c r="AS115" s="17"/>
      <c r="AZ115" s="17"/>
      <c r="BF115" s="17"/>
      <c r="BH115" s="3"/>
    </row>
    <row r="116" spans="13:60" x14ac:dyDescent="0.35">
      <c r="M116" s="17"/>
      <c r="S116" s="17"/>
      <c r="AJ116" s="17"/>
      <c r="AM116" s="227"/>
      <c r="AS116" s="17"/>
      <c r="AZ116" s="17"/>
      <c r="BF116" s="17"/>
      <c r="BH116" s="3"/>
    </row>
    <row r="117" spans="13:60" x14ac:dyDescent="0.35">
      <c r="M117" s="17"/>
      <c r="S117" s="17"/>
      <c r="AJ117" s="17"/>
      <c r="AM117" s="227"/>
      <c r="AS117" s="17"/>
      <c r="AZ117" s="17"/>
      <c r="BF117" s="17"/>
      <c r="BH117" s="3"/>
    </row>
    <row r="118" spans="13:60" x14ac:dyDescent="0.35">
      <c r="M118" s="17"/>
      <c r="S118" s="17"/>
      <c r="AJ118" s="17"/>
      <c r="AM118" s="227"/>
      <c r="AS118" s="17"/>
      <c r="AZ118" s="17"/>
      <c r="BF118" s="17"/>
      <c r="BH118" s="3"/>
    </row>
    <row r="119" spans="13:60" x14ac:dyDescent="0.35">
      <c r="M119" s="17"/>
      <c r="S119" s="17"/>
      <c r="AJ119" s="17"/>
      <c r="AM119" s="227"/>
      <c r="AS119" s="17"/>
      <c r="AZ119" s="17"/>
      <c r="BF119" s="17"/>
      <c r="BH119" s="3"/>
    </row>
    <row r="120" spans="13:60" x14ac:dyDescent="0.35">
      <c r="M120" s="17"/>
      <c r="S120" s="17"/>
      <c r="AJ120" s="17"/>
      <c r="AM120" s="227"/>
      <c r="AS120" s="17"/>
      <c r="AZ120" s="17"/>
      <c r="BF120" s="17"/>
      <c r="BH120" s="3"/>
    </row>
    <row r="121" spans="13:60" x14ac:dyDescent="0.35">
      <c r="M121" s="17"/>
      <c r="S121" s="17"/>
      <c r="AJ121" s="17"/>
      <c r="AM121" s="227"/>
      <c r="AS121" s="17"/>
      <c r="AZ121" s="17"/>
      <c r="BF121" s="17"/>
      <c r="BH121" s="3"/>
    </row>
    <row r="122" spans="13:60" x14ac:dyDescent="0.35">
      <c r="M122" s="17"/>
      <c r="S122" s="17"/>
      <c r="AJ122" s="17"/>
      <c r="AM122" s="227"/>
      <c r="AS122" s="17"/>
      <c r="AZ122" s="17"/>
      <c r="BF122" s="17"/>
      <c r="BH122" s="3"/>
    </row>
    <row r="123" spans="13:60" x14ac:dyDescent="0.35">
      <c r="M123" s="17"/>
      <c r="S123" s="17"/>
      <c r="AJ123" s="17"/>
      <c r="AM123" s="227"/>
      <c r="AS123" s="17"/>
      <c r="AZ123" s="17"/>
      <c r="BF123" s="17"/>
      <c r="BH123" s="3"/>
    </row>
    <row r="124" spans="13:60" x14ac:dyDescent="0.35">
      <c r="M124" s="17"/>
      <c r="S124" s="17"/>
      <c r="AJ124" s="17"/>
      <c r="AM124" s="227"/>
      <c r="AS124" s="17"/>
      <c r="AZ124" s="17"/>
      <c r="BF124" s="17"/>
      <c r="BH124" s="3"/>
    </row>
    <row r="125" spans="13:60" x14ac:dyDescent="0.35">
      <c r="M125" s="17"/>
      <c r="S125" s="17"/>
      <c r="AJ125" s="17"/>
      <c r="AM125" s="227"/>
      <c r="AS125" s="17"/>
      <c r="AZ125" s="17"/>
      <c r="BF125" s="17"/>
      <c r="BH125" s="3"/>
    </row>
    <row r="126" spans="13:60" x14ac:dyDescent="0.35">
      <c r="M126" s="17"/>
      <c r="S126" s="17"/>
      <c r="AJ126" s="17"/>
      <c r="AM126" s="227"/>
      <c r="AS126" s="17"/>
      <c r="AZ126" s="17"/>
      <c r="BF126" s="17"/>
      <c r="BH126" s="3"/>
    </row>
    <row r="127" spans="13:60" x14ac:dyDescent="0.35">
      <c r="M127" s="17"/>
      <c r="S127" s="17"/>
      <c r="AJ127" s="17"/>
      <c r="AM127" s="227"/>
      <c r="AS127" s="17"/>
      <c r="AZ127" s="17"/>
      <c r="BF127" s="17"/>
      <c r="BH127" s="3"/>
    </row>
    <row r="128" spans="13:60" x14ac:dyDescent="0.35">
      <c r="M128" s="17"/>
      <c r="S128" s="17"/>
      <c r="AJ128" s="17"/>
      <c r="AM128" s="227"/>
      <c r="AS128" s="17"/>
      <c r="AZ128" s="17"/>
      <c r="BF128" s="17"/>
      <c r="BH128" s="3"/>
    </row>
    <row r="129" spans="13:60" x14ac:dyDescent="0.35">
      <c r="M129" s="17"/>
      <c r="S129" s="17"/>
      <c r="AJ129" s="17"/>
      <c r="AM129" s="227"/>
      <c r="AS129" s="17"/>
      <c r="AZ129" s="17"/>
      <c r="BF129" s="17"/>
      <c r="BH129" s="3"/>
    </row>
    <row r="130" spans="13:60" x14ac:dyDescent="0.35">
      <c r="M130" s="17"/>
      <c r="S130" s="17"/>
      <c r="AJ130" s="17"/>
      <c r="AM130" s="227"/>
      <c r="AS130" s="17"/>
      <c r="AZ130" s="17"/>
      <c r="BF130" s="17"/>
      <c r="BH130" s="3"/>
    </row>
    <row r="131" spans="13:60" x14ac:dyDescent="0.35">
      <c r="M131" s="17"/>
      <c r="S131" s="17"/>
      <c r="AJ131" s="17"/>
      <c r="AM131" s="227"/>
      <c r="AS131" s="17"/>
      <c r="AZ131" s="17"/>
      <c r="BF131" s="17"/>
      <c r="BH131" s="3"/>
    </row>
    <row r="132" spans="13:60" x14ac:dyDescent="0.35">
      <c r="M132" s="17"/>
      <c r="S132" s="17"/>
      <c r="AJ132" s="17"/>
      <c r="AM132" s="227"/>
      <c r="AS132" s="17"/>
      <c r="AZ132" s="17"/>
      <c r="BF132" s="17"/>
      <c r="BH132" s="3"/>
    </row>
    <row r="133" spans="13:60" x14ac:dyDescent="0.35">
      <c r="M133" s="17"/>
      <c r="S133" s="17"/>
      <c r="AJ133" s="17"/>
      <c r="AM133" s="227"/>
      <c r="AS133" s="17"/>
      <c r="AZ133" s="17"/>
      <c r="BF133" s="17"/>
      <c r="BH133" s="3"/>
    </row>
    <row r="134" spans="13:60" x14ac:dyDescent="0.35">
      <c r="M134" s="17"/>
      <c r="S134" s="17"/>
      <c r="AJ134" s="17"/>
      <c r="AM134" s="227"/>
      <c r="AS134" s="17"/>
      <c r="AZ134" s="17"/>
      <c r="BF134" s="17"/>
      <c r="BH134" s="3"/>
    </row>
    <row r="135" spans="13:60" x14ac:dyDescent="0.35">
      <c r="M135" s="17"/>
      <c r="S135" s="17"/>
      <c r="AJ135" s="17"/>
      <c r="AM135" s="227"/>
      <c r="AS135" s="17"/>
      <c r="AZ135" s="17"/>
      <c r="BF135" s="17"/>
      <c r="BH135" s="3"/>
    </row>
    <row r="136" spans="13:60" x14ac:dyDescent="0.35">
      <c r="M136" s="17"/>
      <c r="S136" s="17"/>
      <c r="AJ136" s="17"/>
      <c r="AM136" s="227"/>
      <c r="AS136" s="17"/>
      <c r="AZ136" s="17"/>
      <c r="BF136" s="17"/>
      <c r="BH136" s="3"/>
    </row>
    <row r="137" spans="13:60" x14ac:dyDescent="0.35">
      <c r="M137" s="17"/>
      <c r="S137" s="17"/>
      <c r="AJ137" s="17"/>
      <c r="AM137" s="227"/>
      <c r="AS137" s="17"/>
      <c r="AZ137" s="17"/>
      <c r="BF137" s="17"/>
      <c r="BH137" s="3"/>
    </row>
    <row r="138" spans="13:60" x14ac:dyDescent="0.35">
      <c r="M138" s="17"/>
      <c r="S138" s="17"/>
      <c r="AJ138" s="17"/>
      <c r="AM138" s="227"/>
      <c r="AS138" s="17"/>
      <c r="AZ138" s="17"/>
      <c r="BF138" s="17"/>
      <c r="BH138" s="3"/>
    </row>
    <row r="139" spans="13:60" x14ac:dyDescent="0.35">
      <c r="M139" s="17"/>
      <c r="S139" s="17"/>
      <c r="AJ139" s="17"/>
      <c r="AM139" s="227"/>
      <c r="AS139" s="17"/>
      <c r="AZ139" s="17"/>
      <c r="BF139" s="17"/>
      <c r="BH139" s="3"/>
    </row>
    <row r="140" spans="13:60" x14ac:dyDescent="0.35">
      <c r="M140" s="17"/>
      <c r="S140" s="17"/>
      <c r="AJ140" s="17"/>
      <c r="AM140" s="227"/>
      <c r="AS140" s="17"/>
      <c r="AZ140" s="17"/>
      <c r="BF140" s="17"/>
      <c r="BH140" s="3"/>
    </row>
    <row r="141" spans="13:60" x14ac:dyDescent="0.35">
      <c r="M141" s="17"/>
      <c r="S141" s="17"/>
      <c r="AJ141" s="17"/>
      <c r="AM141" s="227"/>
      <c r="AS141" s="17"/>
      <c r="AZ141" s="17"/>
      <c r="BF141" s="17"/>
      <c r="BH141" s="3"/>
    </row>
    <row r="142" spans="13:60" x14ac:dyDescent="0.35">
      <c r="M142" s="17"/>
      <c r="S142" s="17"/>
      <c r="AJ142" s="17"/>
      <c r="AM142" s="227"/>
      <c r="AS142" s="17"/>
      <c r="AZ142" s="17"/>
      <c r="BF142" s="17"/>
      <c r="BH142" s="3"/>
    </row>
    <row r="143" spans="13:60" x14ac:dyDescent="0.35">
      <c r="M143" s="17"/>
      <c r="S143" s="17"/>
      <c r="AJ143" s="17"/>
      <c r="AM143" s="227"/>
      <c r="AS143" s="17"/>
      <c r="AZ143" s="17"/>
      <c r="BF143" s="17"/>
      <c r="BH143" s="3"/>
    </row>
    <row r="144" spans="13:60" x14ac:dyDescent="0.35">
      <c r="M144" s="17"/>
      <c r="S144" s="17"/>
      <c r="AJ144" s="17"/>
      <c r="AM144" s="227"/>
      <c r="AS144" s="17"/>
      <c r="AZ144" s="17"/>
      <c r="BF144" s="17"/>
      <c r="BH144" s="3"/>
    </row>
    <row r="145" spans="13:60" x14ac:dyDescent="0.35">
      <c r="M145" s="17"/>
      <c r="S145" s="17"/>
      <c r="AJ145" s="17"/>
      <c r="AM145" s="227"/>
      <c r="AS145" s="17"/>
      <c r="AZ145" s="17"/>
      <c r="BF145" s="17"/>
      <c r="BH145" s="3"/>
    </row>
    <row r="146" spans="13:60" x14ac:dyDescent="0.35">
      <c r="M146" s="17"/>
      <c r="S146" s="17"/>
      <c r="AJ146" s="17"/>
      <c r="AM146" s="227"/>
      <c r="AS146" s="17"/>
      <c r="AZ146" s="17"/>
      <c r="BF146" s="17"/>
      <c r="BH146" s="3"/>
    </row>
    <row r="147" spans="13:60" x14ac:dyDescent="0.35">
      <c r="M147" s="17"/>
      <c r="S147" s="17"/>
      <c r="AJ147" s="17"/>
      <c r="AM147" s="227"/>
      <c r="AS147" s="17"/>
      <c r="AZ147" s="17"/>
      <c r="BF147" s="17"/>
      <c r="BH147" s="3"/>
    </row>
    <row r="148" spans="13:60" x14ac:dyDescent="0.35">
      <c r="M148" s="17"/>
      <c r="S148" s="17"/>
      <c r="AJ148" s="17"/>
      <c r="AM148" s="227"/>
      <c r="AS148" s="17"/>
      <c r="AZ148" s="17"/>
      <c r="BF148" s="17"/>
      <c r="BH148" s="3"/>
    </row>
    <row r="149" spans="13:60" x14ac:dyDescent="0.35">
      <c r="M149" s="17"/>
      <c r="S149" s="17"/>
      <c r="AJ149" s="17"/>
      <c r="AM149" s="227"/>
      <c r="AS149" s="17"/>
      <c r="AZ149" s="17"/>
      <c r="BF149" s="17"/>
      <c r="BH149" s="3"/>
    </row>
    <row r="150" spans="13:60" x14ac:dyDescent="0.35">
      <c r="M150" s="17"/>
      <c r="S150" s="17"/>
      <c r="AJ150" s="17"/>
      <c r="AM150" s="227"/>
      <c r="AS150" s="17"/>
      <c r="AZ150" s="17"/>
      <c r="BF150" s="17"/>
      <c r="BH150" s="3"/>
    </row>
    <row r="151" spans="13:60" x14ac:dyDescent="0.35">
      <c r="M151" s="17"/>
      <c r="S151" s="17"/>
      <c r="AJ151" s="17"/>
      <c r="AM151" s="227"/>
      <c r="AS151" s="17"/>
      <c r="AZ151" s="17"/>
      <c r="BF151" s="17"/>
      <c r="BH151" s="3"/>
    </row>
    <row r="152" spans="13:60" x14ac:dyDescent="0.35">
      <c r="M152" s="17"/>
      <c r="S152" s="17"/>
      <c r="AJ152" s="17"/>
      <c r="AM152" s="227"/>
      <c r="AS152" s="17"/>
      <c r="AZ152" s="17"/>
      <c r="BF152" s="17"/>
      <c r="BH152" s="3"/>
    </row>
    <row r="153" spans="13:60" x14ac:dyDescent="0.35">
      <c r="M153" s="17"/>
      <c r="S153" s="17"/>
      <c r="AJ153" s="17"/>
      <c r="AM153" s="227"/>
      <c r="AS153" s="17"/>
      <c r="AZ153" s="17"/>
      <c r="BF153" s="17"/>
      <c r="BH153" s="3"/>
    </row>
    <row r="154" spans="13:60" x14ac:dyDescent="0.35">
      <c r="M154" s="17"/>
      <c r="S154" s="17"/>
      <c r="AJ154" s="17"/>
      <c r="AM154" s="227"/>
      <c r="AS154" s="17"/>
      <c r="AZ154" s="17"/>
      <c r="BF154" s="17"/>
      <c r="BH154" s="3"/>
    </row>
    <row r="155" spans="13:60" x14ac:dyDescent="0.35">
      <c r="M155" s="17"/>
      <c r="S155" s="17"/>
      <c r="AJ155" s="17"/>
      <c r="AM155" s="227"/>
      <c r="AS155" s="17"/>
      <c r="AZ155" s="17"/>
      <c r="BF155" s="17"/>
      <c r="BH155" s="3"/>
    </row>
    <row r="156" spans="13:60" x14ac:dyDescent="0.35">
      <c r="M156" s="17"/>
      <c r="S156" s="17"/>
      <c r="AJ156" s="17"/>
      <c r="AM156" s="227"/>
      <c r="AS156" s="17"/>
      <c r="AZ156" s="17"/>
      <c r="BF156" s="17"/>
      <c r="BH156" s="3"/>
    </row>
    <row r="157" spans="13:60" x14ac:dyDescent="0.35">
      <c r="M157" s="17"/>
      <c r="S157" s="17"/>
      <c r="AJ157" s="17"/>
      <c r="AM157" s="227"/>
      <c r="AS157" s="17"/>
      <c r="AZ157" s="17"/>
      <c r="BF157" s="17"/>
      <c r="BH157" s="3"/>
    </row>
  </sheetData>
  <mergeCells count="128">
    <mergeCell ref="AT94:AY94"/>
    <mergeCell ref="BB94:BE94"/>
    <mergeCell ref="BJ94:BN94"/>
    <mergeCell ref="B95:L95"/>
    <mergeCell ref="N95:R95"/>
    <mergeCell ref="T95:W95"/>
    <mergeCell ref="Y95:AI95"/>
    <mergeCell ref="AK95:AL95"/>
    <mergeCell ref="AN95:AR95"/>
    <mergeCell ref="AT95:AY95"/>
    <mergeCell ref="BA95:BE95"/>
    <mergeCell ref="AN78:AR78"/>
    <mergeCell ref="AT78:AY78"/>
    <mergeCell ref="BA78:BE78"/>
    <mergeCell ref="B94:D94"/>
    <mergeCell ref="E94:F94"/>
    <mergeCell ref="G94:I94"/>
    <mergeCell ref="K94:L94"/>
    <mergeCell ref="N94:O94"/>
    <mergeCell ref="P94:R94"/>
    <mergeCell ref="T94:W94"/>
    <mergeCell ref="Z94:AA94"/>
    <mergeCell ref="AB94:AC94"/>
    <mergeCell ref="AD94:AG94"/>
    <mergeCell ref="AH94:AI94"/>
    <mergeCell ref="AK94:AL94"/>
    <mergeCell ref="AN94:AR94"/>
    <mergeCell ref="B78:L78"/>
    <mergeCell ref="N78:R78"/>
    <mergeCell ref="T78:W78"/>
    <mergeCell ref="Y78:AI78"/>
    <mergeCell ref="AK78:AL78"/>
    <mergeCell ref="AT74:AY74"/>
    <mergeCell ref="BB74:BE74"/>
    <mergeCell ref="BJ74:BN74"/>
    <mergeCell ref="B75:L75"/>
    <mergeCell ref="N75:R75"/>
    <mergeCell ref="T75:W75"/>
    <mergeCell ref="Y75:AI75"/>
    <mergeCell ref="AK75:AL75"/>
    <mergeCell ref="AN75:AR75"/>
    <mergeCell ref="AT75:AY75"/>
    <mergeCell ref="BA75:BE75"/>
    <mergeCell ref="AN58:AR58"/>
    <mergeCell ref="AT58:AY58"/>
    <mergeCell ref="BA58:BE58"/>
    <mergeCell ref="B74:D74"/>
    <mergeCell ref="E74:F74"/>
    <mergeCell ref="G74:I74"/>
    <mergeCell ref="K74:L74"/>
    <mergeCell ref="N74:O74"/>
    <mergeCell ref="P74:R74"/>
    <mergeCell ref="T74:W74"/>
    <mergeCell ref="Z74:AA74"/>
    <mergeCell ref="AB74:AC74"/>
    <mergeCell ref="AD74:AG74"/>
    <mergeCell ref="AH74:AI74"/>
    <mergeCell ref="AK74:AL74"/>
    <mergeCell ref="AN74:AR74"/>
    <mergeCell ref="B58:L58"/>
    <mergeCell ref="N58:R58"/>
    <mergeCell ref="T58:W58"/>
    <mergeCell ref="Y58:AI58"/>
    <mergeCell ref="AK58:AL58"/>
    <mergeCell ref="AK39:AL39"/>
    <mergeCell ref="AN39:AR39"/>
    <mergeCell ref="AT39:AY39"/>
    <mergeCell ref="BA39:BE39"/>
    <mergeCell ref="B55:D55"/>
    <mergeCell ref="E55:F55"/>
    <mergeCell ref="G55:I55"/>
    <mergeCell ref="K55:L55"/>
    <mergeCell ref="N55:O55"/>
    <mergeCell ref="P55:R55"/>
    <mergeCell ref="T55:W55"/>
    <mergeCell ref="Z55:AA55"/>
    <mergeCell ref="AB55:AC55"/>
    <mergeCell ref="AD55:AG55"/>
    <mergeCell ref="AH55:AI55"/>
    <mergeCell ref="B39:L39"/>
    <mergeCell ref="N39:R39"/>
    <mergeCell ref="T39:W39"/>
    <mergeCell ref="Y39:AI39"/>
    <mergeCell ref="G35:I35"/>
    <mergeCell ref="E35:F35"/>
    <mergeCell ref="BA56:BE56"/>
    <mergeCell ref="BJ55:BN55"/>
    <mergeCell ref="B56:L56"/>
    <mergeCell ref="N56:R56"/>
    <mergeCell ref="T56:W56"/>
    <mergeCell ref="Y56:AI56"/>
    <mergeCell ref="AK56:AL56"/>
    <mergeCell ref="AK55:AL55"/>
    <mergeCell ref="AN55:AR55"/>
    <mergeCell ref="AT55:AY55"/>
    <mergeCell ref="BB55:BE55"/>
    <mergeCell ref="AN56:AR56"/>
    <mergeCell ref="AT56:AY56"/>
    <mergeCell ref="BJ35:BN35"/>
    <mergeCell ref="B36:L36"/>
    <mergeCell ref="N36:R36"/>
    <mergeCell ref="T36:W36"/>
    <mergeCell ref="Y36:AI36"/>
    <mergeCell ref="AK36:AL36"/>
    <mergeCell ref="AN36:AR36"/>
    <mergeCell ref="AT36:AY36"/>
    <mergeCell ref="BA36:BE36"/>
    <mergeCell ref="AN35:AR35"/>
    <mergeCell ref="AT35:AY35"/>
    <mergeCell ref="BB35:BE35"/>
    <mergeCell ref="AH35:AI35"/>
    <mergeCell ref="B35:D35"/>
    <mergeCell ref="T35:W35"/>
    <mergeCell ref="AD35:AG35"/>
    <mergeCell ref="BA19:BE19"/>
    <mergeCell ref="K35:L35"/>
    <mergeCell ref="N35:O35"/>
    <mergeCell ref="P35:R35"/>
    <mergeCell ref="Z35:AA35"/>
    <mergeCell ref="AB35:AC35"/>
    <mergeCell ref="AK35:AL35"/>
    <mergeCell ref="B19:L19"/>
    <mergeCell ref="N19:R19"/>
    <mergeCell ref="T19:W19"/>
    <mergeCell ref="Y19:AI19"/>
    <mergeCell ref="AK19:AL19"/>
    <mergeCell ref="AN19:AR19"/>
    <mergeCell ref="AT19:AY19"/>
  </mergeCells>
  <phoneticPr fontId="37" type="noConversion"/>
  <conditionalFormatting sqref="BQ1:BQ1048576">
    <cfRule type="cellIs" dxfId="1" priority="1" operator="lessThan">
      <formula>0</formula>
    </cfRule>
  </conditionalFormatting>
  <pageMargins left="0.35185185185185186" right="0.29629629629629628" top="0.29629629629629628" bottom="0.35185185185185186" header="0.23148148148148148" footer="0.23148148148148148"/>
  <pageSetup orientation="landscape" horizontalDpi="4294967292" verticalDpi="4294967292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76CA-E258-4C67-992A-318991BD6081}">
  <dimension ref="A1:EO157"/>
  <sheetViews>
    <sheetView topLeftCell="A18" zoomScaleNormal="100" zoomScalePageLayoutView="150" workbookViewId="0">
      <pane xSplit="1" topLeftCell="B1" activePane="topRight" state="frozen"/>
      <selection activeCell="A25" sqref="A25"/>
      <selection pane="topRight" activeCell="M22" sqref="M22"/>
    </sheetView>
  </sheetViews>
  <sheetFormatPr defaultColWidth="10.84375" defaultRowHeight="15.5" x14ac:dyDescent="0.35"/>
  <cols>
    <col min="1" max="1" width="21.3828125" style="2" bestFit="1" customWidth="1"/>
    <col min="2" max="2" width="18.765625" style="3" bestFit="1" customWidth="1"/>
    <col min="3" max="3" width="10.84375" style="3" customWidth="1"/>
    <col min="4" max="4" width="10.765625" style="3" bestFit="1" customWidth="1"/>
    <col min="5" max="5" width="10.765625" style="3" customWidth="1"/>
    <col min="6" max="6" width="9.15234375" style="3" bestFit="1" customWidth="1"/>
    <col min="7" max="8" width="10.765625" style="3" customWidth="1"/>
    <col min="9" max="9" width="10.765625" style="3" bestFit="1" customWidth="1"/>
    <col min="10" max="10" width="11.15234375" style="3" bestFit="1" customWidth="1"/>
    <col min="11" max="11" width="11.84375" style="3" bestFit="1" customWidth="1"/>
    <col min="12" max="12" width="11.765625" style="3" bestFit="1" customWidth="1"/>
    <col min="13" max="13" width="8.15234375" style="7" bestFit="1" customWidth="1"/>
    <col min="14" max="14" width="11.3828125" style="3" bestFit="1" customWidth="1"/>
    <col min="15" max="15" width="8.69140625" style="3" bestFit="1" customWidth="1"/>
    <col min="16" max="16" width="10.765625" style="3" bestFit="1" customWidth="1"/>
    <col min="17" max="17" width="9.15234375" style="3" bestFit="1" customWidth="1"/>
    <col min="18" max="18" width="10.765625" style="3" bestFit="1" customWidth="1"/>
    <col min="19" max="19" width="8.23046875" style="7" bestFit="1" customWidth="1"/>
    <col min="20" max="20" width="7.15234375" style="16" customWidth="1"/>
    <col min="21" max="21" width="10.84375" style="16" bestFit="1" customWidth="1"/>
    <col min="22" max="22" width="10.84375" style="16" customWidth="1"/>
    <col min="23" max="23" width="8.4609375" style="16" bestFit="1" customWidth="1"/>
    <col min="24" max="24" width="8.15234375" style="17" bestFit="1" customWidth="1"/>
    <col min="25" max="25" width="8.61328125" style="3" bestFit="1" customWidth="1"/>
    <col min="26" max="26" width="8.61328125" style="3" customWidth="1"/>
    <col min="27" max="27" width="10.15234375" style="3" bestFit="1" customWidth="1"/>
    <col min="28" max="28" width="11.765625" style="3" bestFit="1" customWidth="1"/>
    <col min="29" max="29" width="10.4609375" style="3" customWidth="1"/>
    <col min="30" max="30" width="10.3828125" style="3" bestFit="1" customWidth="1"/>
    <col min="31" max="31" width="12.765625" style="3" bestFit="1" customWidth="1"/>
    <col min="32" max="32" width="10.765625" style="3" bestFit="1" customWidth="1"/>
    <col min="33" max="33" width="10.84375" style="3" bestFit="1" customWidth="1"/>
    <col min="34" max="34" width="9.15234375" style="3" bestFit="1" customWidth="1"/>
    <col min="35" max="35" width="11.15234375" style="3" bestFit="1" customWidth="1"/>
    <col min="36" max="36" width="8.765625" style="7" bestFit="1" customWidth="1"/>
    <col min="37" max="37" width="9.765625" style="3" customWidth="1"/>
    <col min="38" max="38" width="9.84375" style="3" customWidth="1"/>
    <col min="39" max="39" width="5.765625" style="221" customWidth="1"/>
    <col min="40" max="40" width="10.765625" style="3" bestFit="1" customWidth="1"/>
    <col min="41" max="41" width="11" style="3" bestFit="1" customWidth="1"/>
    <col min="42" max="42" width="8.4609375" style="3" customWidth="1"/>
    <col min="43" max="43" width="11.53515625" style="3" customWidth="1"/>
    <col min="44" max="44" width="10" style="3" bestFit="1" customWidth="1"/>
    <col min="45" max="45" width="7.765625" style="7" bestFit="1" customWidth="1"/>
    <col min="46" max="46" width="11.765625" style="3" bestFit="1" customWidth="1"/>
    <col min="47" max="47" width="10.23046875" style="3" bestFit="1" customWidth="1"/>
    <col min="48" max="48" width="10.4609375" style="3" bestFit="1" customWidth="1"/>
    <col min="49" max="49" width="10.4609375" style="3" customWidth="1"/>
    <col min="50" max="50" width="13.4609375" style="3" bestFit="1" customWidth="1"/>
    <col min="51" max="51" width="10.23046875" style="3" bestFit="1" customWidth="1"/>
    <col min="52" max="52" width="10.15234375" style="7" bestFit="1" customWidth="1"/>
    <col min="53" max="53" width="10.15234375" style="3" bestFit="1" customWidth="1"/>
    <col min="54" max="54" width="10.69140625" style="3" customWidth="1"/>
    <col min="55" max="55" width="10.61328125" style="3" customWidth="1"/>
    <col min="56" max="56" width="11.61328125" style="3" customWidth="1"/>
    <col min="57" max="57" width="11.15234375" style="3" bestFit="1" customWidth="1"/>
    <col min="58" max="58" width="9" style="7" bestFit="1" customWidth="1"/>
    <col min="59" max="59" width="11.15234375" style="3" bestFit="1" customWidth="1"/>
    <col min="60" max="60" width="9.61328125" style="8" bestFit="1" customWidth="1"/>
    <col min="61" max="61" width="12.84375" style="2" bestFit="1" customWidth="1"/>
    <col min="62" max="65" width="11.15234375" style="3" bestFit="1" customWidth="1"/>
    <col min="66" max="66" width="11" style="3" customWidth="1"/>
    <col min="67" max="67" width="11.61328125" style="3" bestFit="1" customWidth="1"/>
    <col min="68" max="68" width="12.15234375" style="2" bestFit="1" customWidth="1"/>
    <col min="69" max="69" width="11.765625" style="9" bestFit="1" customWidth="1"/>
    <col min="70" max="70" width="11.61328125" style="9" bestFit="1" customWidth="1"/>
    <col min="71" max="71" width="7.921875" style="10" bestFit="1" customWidth="1"/>
    <col min="72" max="72" width="21.23046875" style="3" bestFit="1" customWidth="1"/>
    <col min="73" max="73" width="15.23046875" style="3" bestFit="1" customWidth="1"/>
    <col min="74" max="74" width="25.23046875" style="3" customWidth="1"/>
    <col min="75" max="75" width="12.84375" style="3" bestFit="1" customWidth="1"/>
    <col min="76" max="76" width="12.84375" style="11" bestFit="1" customWidth="1"/>
    <col min="77" max="77" width="15.84375" style="11" bestFit="1" customWidth="1"/>
    <col min="78" max="78" width="10.84375" style="11"/>
    <col min="79" max="79" width="15" style="11" bestFit="1" customWidth="1"/>
    <col min="80" max="82" width="10.84375" style="11"/>
    <col min="83" max="16384" width="10.84375" style="3"/>
  </cols>
  <sheetData>
    <row r="1" spans="1:75" s="11" customFormat="1" ht="16" hidden="1" customHeight="1" x14ac:dyDescent="0.35">
      <c r="A1" s="2"/>
      <c r="B1" s="2" t="s">
        <v>62</v>
      </c>
      <c r="C1" s="2"/>
      <c r="D1" s="2" t="s">
        <v>47</v>
      </c>
      <c r="E1" s="2"/>
      <c r="F1" s="2" t="s">
        <v>61</v>
      </c>
      <c r="G1" s="2"/>
      <c r="H1" s="2"/>
      <c r="I1" s="2"/>
      <c r="J1" s="2"/>
      <c r="K1" s="2"/>
      <c r="L1" s="2"/>
      <c r="M1" s="4"/>
      <c r="N1" s="2" t="s">
        <v>60</v>
      </c>
      <c r="O1" s="2"/>
      <c r="P1" s="2"/>
      <c r="Q1" s="2"/>
      <c r="R1" s="2"/>
      <c r="S1" s="4"/>
      <c r="T1" s="5"/>
      <c r="U1" s="5"/>
      <c r="V1" s="5"/>
      <c r="W1" s="5"/>
      <c r="X1" s="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2" t="s">
        <v>59</v>
      </c>
      <c r="AL1" s="2"/>
      <c r="AM1" s="217"/>
      <c r="AN1" s="2"/>
      <c r="AO1" s="2" t="s">
        <v>58</v>
      </c>
      <c r="AP1" s="2"/>
      <c r="AQ1" s="2"/>
      <c r="AR1" s="2"/>
      <c r="AS1" s="4"/>
      <c r="AT1" s="2" t="s">
        <v>46</v>
      </c>
      <c r="AU1" s="2"/>
      <c r="AV1" s="2"/>
      <c r="AW1" s="2"/>
      <c r="AX1" s="2"/>
      <c r="AY1" s="2"/>
      <c r="AZ1" s="7"/>
      <c r="BA1" s="3"/>
      <c r="BB1" s="3"/>
      <c r="BC1" s="3"/>
      <c r="BD1" s="3"/>
      <c r="BE1" s="3"/>
      <c r="BF1" s="4"/>
      <c r="BG1" s="3"/>
      <c r="BH1" s="8"/>
      <c r="BI1" s="2"/>
      <c r="BJ1" s="3"/>
      <c r="BK1" s="3"/>
      <c r="BL1" s="3"/>
      <c r="BM1" s="3"/>
      <c r="BN1" s="3"/>
      <c r="BO1" s="3"/>
      <c r="BP1" s="2"/>
      <c r="BQ1" s="9"/>
      <c r="BR1" s="9"/>
      <c r="BS1" s="10"/>
      <c r="BT1" s="3"/>
      <c r="BU1" s="3"/>
      <c r="BV1" s="3"/>
      <c r="BW1" s="3"/>
    </row>
    <row r="2" spans="1:75" s="11" customFormat="1" ht="16" hidden="1" customHeight="1" thickBot="1" x14ac:dyDescent="0.4">
      <c r="A2" s="12" t="s">
        <v>57</v>
      </c>
      <c r="B2" s="13">
        <f>SUM(B5:B16)</f>
        <v>14405.980000000001</v>
      </c>
      <c r="C2" s="13"/>
      <c r="D2" s="14" t="s">
        <v>56</v>
      </c>
      <c r="E2" s="14"/>
      <c r="F2" s="13">
        <f>SUM(F5:F16)</f>
        <v>537.20000000000005</v>
      </c>
      <c r="G2" s="13"/>
      <c r="H2" s="13"/>
      <c r="I2" s="13"/>
      <c r="J2" s="13"/>
      <c r="K2" s="13"/>
      <c r="L2" s="13"/>
      <c r="M2" s="7"/>
      <c r="N2" s="15">
        <v>16543.37</v>
      </c>
      <c r="O2" s="15"/>
      <c r="P2" s="15"/>
      <c r="Q2" s="15"/>
      <c r="R2" s="15"/>
      <c r="S2" s="7"/>
      <c r="T2" s="16"/>
      <c r="U2" s="16"/>
      <c r="V2" s="16"/>
      <c r="W2" s="16"/>
      <c r="X2" s="17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7"/>
      <c r="AK2" s="13">
        <f>SUM(AK5:AK16)</f>
        <v>960</v>
      </c>
      <c r="AL2" s="13"/>
      <c r="AM2" s="218"/>
      <c r="AN2" s="13"/>
      <c r="AO2" s="15">
        <v>4197.09</v>
      </c>
      <c r="AP2" s="15"/>
      <c r="AQ2" s="15"/>
      <c r="AR2" s="15"/>
      <c r="AS2" s="7"/>
      <c r="AT2" s="15">
        <v>4369.79</v>
      </c>
      <c r="AU2" s="15"/>
      <c r="AV2" s="15"/>
      <c r="AW2" s="15"/>
      <c r="AX2" s="15"/>
      <c r="AY2" s="15"/>
      <c r="AZ2" s="7"/>
      <c r="BA2" s="15"/>
      <c r="BB2" s="15"/>
      <c r="BC2" s="15"/>
      <c r="BD2" s="15"/>
      <c r="BE2" s="15"/>
      <c r="BF2" s="7"/>
      <c r="BG2" s="15"/>
      <c r="BH2" s="18"/>
      <c r="BI2" s="19"/>
      <c r="BJ2" s="3"/>
      <c r="BK2" s="3"/>
      <c r="BL2" s="3"/>
      <c r="BM2" s="3"/>
      <c r="BN2" s="3"/>
      <c r="BO2" s="3"/>
      <c r="BP2" s="2"/>
      <c r="BQ2" s="9"/>
      <c r="BR2" s="9"/>
      <c r="BS2" s="10"/>
      <c r="BT2" s="3"/>
      <c r="BU2" s="3"/>
      <c r="BV2" s="3"/>
      <c r="BW2" s="3"/>
    </row>
    <row r="3" spans="1:75" s="11" customFormat="1" ht="16" hidden="1" customHeight="1" thickBot="1" x14ac:dyDescent="0.4">
      <c r="A3" s="20" t="s">
        <v>55</v>
      </c>
      <c r="B3" s="21"/>
      <c r="C3" s="21"/>
      <c r="D3" s="21">
        <f>SUM(D5:D16)</f>
        <v>2361.0500000000002</v>
      </c>
      <c r="E3" s="21"/>
      <c r="F3" s="21"/>
      <c r="G3" s="21"/>
      <c r="H3" s="21"/>
      <c r="I3" s="21"/>
      <c r="J3" s="21"/>
      <c r="K3" s="21"/>
      <c r="L3" s="21"/>
      <c r="M3" s="7"/>
      <c r="N3" s="22">
        <f>SUM(N5:N17)</f>
        <v>6000</v>
      </c>
      <c r="O3" s="21"/>
      <c r="P3" s="21"/>
      <c r="Q3" s="21"/>
      <c r="R3" s="21"/>
      <c r="S3" s="7"/>
      <c r="T3" s="16"/>
      <c r="U3" s="16"/>
      <c r="V3" s="16"/>
      <c r="W3" s="16"/>
      <c r="X3" s="17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7"/>
      <c r="AK3" s="21"/>
      <c r="AL3" s="21"/>
      <c r="AM3" s="219"/>
      <c r="AN3" s="21"/>
      <c r="AO3" s="21">
        <f>SUM(AO5:AO17)</f>
        <v>4197.09</v>
      </c>
      <c r="AP3" s="21"/>
      <c r="AQ3" s="21"/>
      <c r="AR3" s="21"/>
      <c r="AS3" s="7"/>
      <c r="AT3" s="21">
        <f>SUM(AT5:AT17)</f>
        <v>1788</v>
      </c>
      <c r="AU3" s="21"/>
      <c r="AV3" s="21"/>
      <c r="AW3" s="21"/>
      <c r="AX3" s="21"/>
      <c r="AY3" s="21"/>
      <c r="AZ3" s="7"/>
      <c r="BA3" s="13"/>
      <c r="BB3" s="13"/>
      <c r="BC3" s="13"/>
      <c r="BD3" s="13"/>
      <c r="BE3" s="13"/>
      <c r="BF3" s="7"/>
      <c r="BG3" s="13"/>
      <c r="BH3" s="23"/>
      <c r="BI3" s="19"/>
      <c r="BJ3" s="3"/>
      <c r="BK3" s="3"/>
      <c r="BL3" s="3"/>
      <c r="BM3" s="3"/>
      <c r="BN3" s="3"/>
      <c r="BO3" s="3"/>
      <c r="BP3" s="2"/>
      <c r="BQ3" s="9"/>
      <c r="BR3" s="9"/>
      <c r="BS3" s="10"/>
      <c r="BT3" s="3"/>
      <c r="BU3" s="3"/>
      <c r="BV3" s="3"/>
      <c r="BW3" s="3"/>
    </row>
    <row r="4" spans="1:75" s="11" customFormat="1" ht="16" hidden="1" customHeight="1" thickBot="1" x14ac:dyDescent="0.4">
      <c r="A4" s="2">
        <v>2016</v>
      </c>
      <c r="B4" s="24" t="s">
        <v>53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4" t="s">
        <v>54</v>
      </c>
      <c r="O4" s="24"/>
      <c r="P4" s="24"/>
      <c r="Q4" s="24"/>
      <c r="R4" s="24"/>
      <c r="S4" s="25"/>
      <c r="T4" s="26"/>
      <c r="U4" s="26"/>
      <c r="V4" s="26"/>
      <c r="W4" s="26"/>
      <c r="X4" s="27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5"/>
      <c r="AK4" s="24"/>
      <c r="AL4" s="24"/>
      <c r="AM4" s="216"/>
      <c r="AN4" s="24"/>
      <c r="AO4" s="24" t="s">
        <v>54</v>
      </c>
      <c r="AP4" s="24"/>
      <c r="AQ4" s="24"/>
      <c r="AR4" s="24"/>
      <c r="AS4" s="25"/>
      <c r="AT4" s="24" t="s">
        <v>53</v>
      </c>
      <c r="AU4" s="24"/>
      <c r="AV4" s="24"/>
      <c r="AW4" s="24"/>
      <c r="AX4" s="24"/>
      <c r="AY4" s="24"/>
      <c r="AZ4" s="25"/>
      <c r="BA4" s="3"/>
      <c r="BB4" s="3"/>
      <c r="BC4" s="3"/>
      <c r="BD4" s="3"/>
      <c r="BE4" s="3"/>
      <c r="BF4" s="25"/>
      <c r="BG4" s="3"/>
      <c r="BH4" s="8"/>
      <c r="BI4" s="28" t="s">
        <v>52</v>
      </c>
      <c r="BJ4" s="28"/>
      <c r="BK4" s="28"/>
      <c r="BL4" s="28"/>
      <c r="BM4" s="28"/>
      <c r="BN4" s="28"/>
      <c r="BO4" s="28"/>
      <c r="BP4" s="28"/>
      <c r="BQ4" s="29" t="s">
        <v>51</v>
      </c>
      <c r="BR4" s="29"/>
      <c r="BS4" s="10"/>
      <c r="BT4" s="3"/>
      <c r="BU4" s="3"/>
      <c r="BV4" s="3"/>
      <c r="BW4" s="3"/>
    </row>
    <row r="5" spans="1:75" s="11" customFormat="1" ht="16" hidden="1" customHeight="1" thickBot="1" x14ac:dyDescent="0.4">
      <c r="A5" s="30" t="s">
        <v>50</v>
      </c>
      <c r="B5" s="31">
        <v>1185.69</v>
      </c>
      <c r="C5" s="31"/>
      <c r="D5" s="31">
        <v>161.05000000000001</v>
      </c>
      <c r="E5" s="31"/>
      <c r="F5" s="31">
        <v>43.2</v>
      </c>
      <c r="G5" s="31"/>
      <c r="H5" s="31"/>
      <c r="I5" s="31"/>
      <c r="J5" s="31"/>
      <c r="K5" s="31"/>
      <c r="L5" s="31"/>
      <c r="M5" s="33"/>
      <c r="N5" s="34">
        <v>500</v>
      </c>
      <c r="O5" s="31"/>
      <c r="P5" s="31"/>
      <c r="Q5" s="31"/>
      <c r="R5" s="31"/>
      <c r="S5" s="33"/>
      <c r="T5" s="35"/>
      <c r="U5" s="35"/>
      <c r="V5" s="35"/>
      <c r="W5" s="35"/>
      <c r="X5" s="36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3"/>
      <c r="AK5" s="31">
        <v>80</v>
      </c>
      <c r="AL5" s="31"/>
      <c r="AM5" s="220"/>
      <c r="AN5" s="31"/>
      <c r="AO5" s="31">
        <v>91.54</v>
      </c>
      <c r="AP5" s="31"/>
      <c r="AQ5" s="31"/>
      <c r="AR5" s="31"/>
      <c r="AS5" s="33"/>
      <c r="AT5" s="31">
        <v>149</v>
      </c>
      <c r="AU5" s="31"/>
      <c r="AV5" s="31"/>
      <c r="AW5" s="31"/>
      <c r="AX5" s="31"/>
      <c r="AY5" s="31"/>
      <c r="AZ5" s="33"/>
      <c r="BA5" s="32"/>
      <c r="BB5" s="32"/>
      <c r="BC5" s="32"/>
      <c r="BD5" s="32"/>
      <c r="BE5" s="32"/>
      <c r="BF5" s="33"/>
      <c r="BG5" s="32"/>
      <c r="BH5" s="37"/>
      <c r="BI5" s="38">
        <f t="shared" ref="BI5:BI16" si="0">SUM(N5:AZ5)</f>
        <v>820.54</v>
      </c>
      <c r="BJ5" s="39"/>
      <c r="BK5" s="39"/>
      <c r="BL5" s="39"/>
      <c r="BM5" s="39"/>
      <c r="BN5" s="39"/>
      <c r="BO5" s="39"/>
      <c r="BP5" s="40"/>
      <c r="BQ5" s="41" t="e">
        <f>SUM(#REF!-BI5)</f>
        <v>#REF!</v>
      </c>
      <c r="BR5" s="42"/>
      <c r="BS5" s="10"/>
      <c r="BT5" s="3"/>
      <c r="BU5" s="3"/>
      <c r="BV5" s="3"/>
      <c r="BW5" s="3"/>
    </row>
    <row r="6" spans="1:75" s="11" customFormat="1" ht="16" hidden="1" customHeight="1" thickBot="1" x14ac:dyDescent="0.4">
      <c r="A6" s="43" t="s">
        <v>9</v>
      </c>
      <c r="B6" s="31">
        <v>1185.69</v>
      </c>
      <c r="C6" s="31"/>
      <c r="D6" s="1">
        <v>200</v>
      </c>
      <c r="E6" s="1"/>
      <c r="F6" s="1">
        <v>37</v>
      </c>
      <c r="G6" s="31"/>
      <c r="H6" s="31"/>
      <c r="I6" s="31"/>
      <c r="J6" s="1"/>
      <c r="K6" s="1"/>
      <c r="L6" s="1"/>
      <c r="M6" s="33"/>
      <c r="N6" s="1">
        <v>500</v>
      </c>
      <c r="O6" s="1"/>
      <c r="P6" s="1"/>
      <c r="Q6" s="1"/>
      <c r="R6" s="1"/>
      <c r="S6" s="33"/>
      <c r="T6" s="35"/>
      <c r="U6" s="35"/>
      <c r="V6" s="35"/>
      <c r="W6" s="35"/>
      <c r="X6" s="36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33"/>
      <c r="AK6" s="1">
        <v>80</v>
      </c>
      <c r="AL6" s="1"/>
      <c r="AM6" s="220"/>
      <c r="AN6" s="1"/>
      <c r="AO6" s="31">
        <v>350</v>
      </c>
      <c r="AP6" s="31"/>
      <c r="AQ6" s="31"/>
      <c r="AR6" s="31"/>
      <c r="AS6" s="33"/>
      <c r="AT6" s="1">
        <v>149</v>
      </c>
      <c r="AU6" s="1"/>
      <c r="AV6" s="1"/>
      <c r="AW6" s="1"/>
      <c r="AX6" s="1"/>
      <c r="AY6" s="1"/>
      <c r="AZ6" s="33"/>
      <c r="BA6" s="44"/>
      <c r="BB6" s="44"/>
      <c r="BC6" s="44"/>
      <c r="BD6" s="44"/>
      <c r="BE6" s="44"/>
      <c r="BF6" s="33"/>
      <c r="BG6" s="44"/>
      <c r="BH6" s="45"/>
      <c r="BI6" s="46">
        <f t="shared" si="0"/>
        <v>1079</v>
      </c>
      <c r="BJ6" s="47"/>
      <c r="BK6" s="47"/>
      <c r="BL6" s="47"/>
      <c r="BM6" s="47"/>
      <c r="BN6" s="47"/>
      <c r="BO6" s="47"/>
      <c r="BP6" s="48"/>
      <c r="BQ6" s="49" t="e">
        <f>SUM(#REF!-BI6)</f>
        <v>#REF!</v>
      </c>
      <c r="BR6" s="42"/>
      <c r="BS6" s="10"/>
      <c r="BT6" s="3"/>
      <c r="BU6" s="3"/>
      <c r="BV6" s="3"/>
      <c r="BW6" s="3"/>
    </row>
    <row r="7" spans="1:75" s="11" customFormat="1" ht="16" hidden="1" customHeight="1" thickBot="1" x14ac:dyDescent="0.4">
      <c r="A7" s="43" t="s">
        <v>8</v>
      </c>
      <c r="B7" s="1">
        <v>1202.8599999999999</v>
      </c>
      <c r="C7" s="1"/>
      <c r="D7" s="1">
        <v>200</v>
      </c>
      <c r="E7" s="1"/>
      <c r="F7" s="1">
        <v>37</v>
      </c>
      <c r="G7" s="1"/>
      <c r="H7" s="1"/>
      <c r="I7" s="1"/>
      <c r="J7" s="1"/>
      <c r="K7" s="1"/>
      <c r="L7" s="1"/>
      <c r="M7" s="33"/>
      <c r="N7" s="1">
        <v>500</v>
      </c>
      <c r="O7" s="1"/>
      <c r="P7" s="1"/>
      <c r="Q7" s="1"/>
      <c r="R7" s="1"/>
      <c r="S7" s="33"/>
      <c r="T7" s="35"/>
      <c r="U7" s="35"/>
      <c r="V7" s="35"/>
      <c r="W7" s="35"/>
      <c r="X7" s="36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33"/>
      <c r="AK7" s="1">
        <v>80</v>
      </c>
      <c r="AL7" s="1"/>
      <c r="AM7" s="220"/>
      <c r="AN7" s="1"/>
      <c r="AO7" s="1">
        <v>350</v>
      </c>
      <c r="AP7" s="1"/>
      <c r="AQ7" s="1"/>
      <c r="AR7" s="1"/>
      <c r="AS7" s="33"/>
      <c r="AT7" s="1">
        <v>149</v>
      </c>
      <c r="AU7" s="1"/>
      <c r="AV7" s="1"/>
      <c r="AW7" s="1"/>
      <c r="AX7" s="1"/>
      <c r="AY7" s="1"/>
      <c r="AZ7" s="33"/>
      <c r="BA7" s="44"/>
      <c r="BB7" s="44"/>
      <c r="BC7" s="44"/>
      <c r="BD7" s="44"/>
      <c r="BE7" s="44"/>
      <c r="BF7" s="33"/>
      <c r="BG7" s="44"/>
      <c r="BH7" s="45"/>
      <c r="BI7" s="46">
        <f t="shared" si="0"/>
        <v>1079</v>
      </c>
      <c r="BJ7" s="47"/>
      <c r="BK7" s="47"/>
      <c r="BL7" s="47"/>
      <c r="BM7" s="47"/>
      <c r="BN7" s="47"/>
      <c r="BO7" s="47"/>
      <c r="BP7" s="48"/>
      <c r="BQ7" s="49" t="e">
        <f>SUM(#REF!-BI7)</f>
        <v>#REF!</v>
      </c>
      <c r="BR7" s="42"/>
      <c r="BS7" s="10"/>
      <c r="BT7" s="3"/>
      <c r="BU7" s="3"/>
      <c r="BV7" s="3"/>
      <c r="BW7" s="3"/>
    </row>
    <row r="8" spans="1:75" s="11" customFormat="1" ht="16" hidden="1" customHeight="1" thickBot="1" x14ac:dyDescent="0.4">
      <c r="A8" s="43" t="s">
        <v>7</v>
      </c>
      <c r="B8" s="1">
        <v>1202.8599999999999</v>
      </c>
      <c r="C8" s="1"/>
      <c r="D8" s="1">
        <v>200</v>
      </c>
      <c r="E8" s="1"/>
      <c r="F8" s="1">
        <v>37</v>
      </c>
      <c r="G8" s="1"/>
      <c r="H8" s="1"/>
      <c r="I8" s="1"/>
      <c r="J8" s="1"/>
      <c r="K8" s="1"/>
      <c r="L8" s="1"/>
      <c r="M8" s="33"/>
      <c r="N8" s="1">
        <v>500</v>
      </c>
      <c r="O8" s="1"/>
      <c r="P8" s="1"/>
      <c r="Q8" s="1"/>
      <c r="R8" s="1"/>
      <c r="S8" s="33"/>
      <c r="T8" s="35"/>
      <c r="U8" s="35"/>
      <c r="V8" s="35"/>
      <c r="W8" s="35"/>
      <c r="X8" s="36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33"/>
      <c r="AK8" s="1">
        <v>80</v>
      </c>
      <c r="AL8" s="1"/>
      <c r="AM8" s="220"/>
      <c r="AN8" s="1"/>
      <c r="AO8" s="1">
        <v>350</v>
      </c>
      <c r="AP8" s="1"/>
      <c r="AQ8" s="1"/>
      <c r="AR8" s="1"/>
      <c r="AS8" s="33"/>
      <c r="AT8" s="1">
        <v>149</v>
      </c>
      <c r="AU8" s="1"/>
      <c r="AV8" s="1"/>
      <c r="AW8" s="1"/>
      <c r="AX8" s="1"/>
      <c r="AY8" s="1"/>
      <c r="AZ8" s="33"/>
      <c r="BA8" s="44"/>
      <c r="BB8" s="44"/>
      <c r="BC8" s="44"/>
      <c r="BD8" s="44"/>
      <c r="BE8" s="44"/>
      <c r="BF8" s="33"/>
      <c r="BG8" s="44"/>
      <c r="BH8" s="45"/>
      <c r="BI8" s="46">
        <f t="shared" si="0"/>
        <v>1079</v>
      </c>
      <c r="BJ8" s="47"/>
      <c r="BK8" s="47"/>
      <c r="BL8" s="47"/>
      <c r="BM8" s="47"/>
      <c r="BN8" s="47"/>
      <c r="BO8" s="47"/>
      <c r="BP8" s="48"/>
      <c r="BQ8" s="49" t="e">
        <f>SUM(#REF!-BI8)</f>
        <v>#REF!</v>
      </c>
      <c r="BR8" s="42"/>
      <c r="BS8" s="10"/>
      <c r="BT8" s="3"/>
      <c r="BU8" s="3"/>
      <c r="BV8" s="3"/>
      <c r="BW8" s="3"/>
    </row>
    <row r="9" spans="1:75" s="11" customFormat="1" ht="16" hidden="1" customHeight="1" thickBot="1" x14ac:dyDescent="0.4">
      <c r="A9" s="43" t="s">
        <v>49</v>
      </c>
      <c r="B9" s="1">
        <v>1202.8599999999999</v>
      </c>
      <c r="C9" s="1"/>
      <c r="D9" s="1">
        <v>200</v>
      </c>
      <c r="E9" s="1"/>
      <c r="F9" s="1">
        <v>37</v>
      </c>
      <c r="G9" s="1"/>
      <c r="H9" s="1"/>
      <c r="I9" s="1"/>
      <c r="J9" s="1"/>
      <c r="K9" s="1"/>
      <c r="L9" s="1"/>
      <c r="M9" s="33"/>
      <c r="N9" s="1">
        <v>500</v>
      </c>
      <c r="O9" s="1"/>
      <c r="P9" s="1"/>
      <c r="Q9" s="1"/>
      <c r="R9" s="1"/>
      <c r="S9" s="33"/>
      <c r="T9" s="35"/>
      <c r="U9" s="35"/>
      <c r="V9" s="35"/>
      <c r="W9" s="35"/>
      <c r="X9" s="36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33"/>
      <c r="AK9" s="1">
        <v>80</v>
      </c>
      <c r="AL9" s="1"/>
      <c r="AM9" s="220"/>
      <c r="AN9" s="1"/>
      <c r="AO9" s="1">
        <v>350</v>
      </c>
      <c r="AP9" s="1"/>
      <c r="AQ9" s="1"/>
      <c r="AR9" s="1"/>
      <c r="AS9" s="33"/>
      <c r="AT9" s="1">
        <v>149</v>
      </c>
      <c r="AU9" s="1"/>
      <c r="AV9" s="1"/>
      <c r="AW9" s="1"/>
      <c r="AX9" s="1"/>
      <c r="AY9" s="1"/>
      <c r="AZ9" s="33"/>
      <c r="BA9" s="44"/>
      <c r="BB9" s="44"/>
      <c r="BC9" s="44"/>
      <c r="BD9" s="44"/>
      <c r="BE9" s="44"/>
      <c r="BF9" s="33"/>
      <c r="BG9" s="44"/>
      <c r="BH9" s="45"/>
      <c r="BI9" s="46">
        <f t="shared" si="0"/>
        <v>1079</v>
      </c>
      <c r="BJ9" s="47"/>
      <c r="BK9" s="47"/>
      <c r="BL9" s="47"/>
      <c r="BM9" s="47"/>
      <c r="BN9" s="47"/>
      <c r="BO9" s="47"/>
      <c r="BP9" s="48"/>
      <c r="BQ9" s="49" t="e">
        <f>SUM(#REF!-BI9)</f>
        <v>#REF!</v>
      </c>
      <c r="BR9" s="42"/>
      <c r="BS9" s="10"/>
      <c r="BT9" s="3"/>
      <c r="BU9" s="3"/>
      <c r="BV9" s="3"/>
      <c r="BW9" s="3"/>
    </row>
    <row r="10" spans="1:75" s="11" customFormat="1" ht="16" hidden="1" customHeight="1" thickBot="1" x14ac:dyDescent="0.4">
      <c r="A10" s="43" t="s">
        <v>6</v>
      </c>
      <c r="B10" s="1">
        <v>1202.8599999999999</v>
      </c>
      <c r="C10" s="1"/>
      <c r="D10" s="1">
        <v>200</v>
      </c>
      <c r="E10" s="1"/>
      <c r="F10" s="1">
        <v>37</v>
      </c>
      <c r="G10" s="1"/>
      <c r="H10" s="1"/>
      <c r="I10" s="1"/>
      <c r="J10" s="1"/>
      <c r="K10" s="1"/>
      <c r="L10" s="1"/>
      <c r="M10" s="33"/>
      <c r="N10" s="1">
        <v>500</v>
      </c>
      <c r="O10" s="1"/>
      <c r="P10" s="1"/>
      <c r="Q10" s="1"/>
      <c r="R10" s="1"/>
      <c r="S10" s="33"/>
      <c r="T10" s="35"/>
      <c r="U10" s="35"/>
      <c r="V10" s="35"/>
      <c r="W10" s="35"/>
      <c r="X10" s="36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33"/>
      <c r="AK10" s="1">
        <v>80</v>
      </c>
      <c r="AL10" s="1"/>
      <c r="AM10" s="220"/>
      <c r="AN10" s="1"/>
      <c r="AO10" s="1">
        <v>350</v>
      </c>
      <c r="AP10" s="1"/>
      <c r="AQ10" s="1"/>
      <c r="AR10" s="1"/>
      <c r="AS10" s="33"/>
      <c r="AT10" s="1">
        <v>149</v>
      </c>
      <c r="AU10" s="1"/>
      <c r="AV10" s="1"/>
      <c r="AW10" s="1"/>
      <c r="AX10" s="1"/>
      <c r="AY10" s="1"/>
      <c r="AZ10" s="33"/>
      <c r="BA10" s="44"/>
      <c r="BB10" s="44"/>
      <c r="BC10" s="44"/>
      <c r="BD10" s="44"/>
      <c r="BE10" s="44"/>
      <c r="BF10" s="33"/>
      <c r="BG10" s="44"/>
      <c r="BH10" s="45"/>
      <c r="BI10" s="46">
        <f t="shared" si="0"/>
        <v>1079</v>
      </c>
      <c r="BJ10" s="47"/>
      <c r="BK10" s="47"/>
      <c r="BL10" s="47"/>
      <c r="BM10" s="47"/>
      <c r="BN10" s="47"/>
      <c r="BO10" s="47"/>
      <c r="BP10" s="48"/>
      <c r="BQ10" s="49" t="e">
        <f>SUM(#REF!-BI10)</f>
        <v>#REF!</v>
      </c>
      <c r="BR10" s="42"/>
      <c r="BS10" s="10"/>
      <c r="BT10" s="3"/>
      <c r="BU10" s="3"/>
      <c r="BV10" s="3"/>
      <c r="BW10" s="3"/>
    </row>
    <row r="11" spans="1:75" s="11" customFormat="1" ht="16" hidden="1" customHeight="1" thickBot="1" x14ac:dyDescent="0.4">
      <c r="A11" s="43" t="s">
        <v>5</v>
      </c>
      <c r="B11" s="1">
        <v>1202.8599999999999</v>
      </c>
      <c r="C11" s="1"/>
      <c r="D11" s="1">
        <v>200</v>
      </c>
      <c r="E11" s="1"/>
      <c r="F11" s="1">
        <v>37</v>
      </c>
      <c r="G11" s="1"/>
      <c r="H11" s="1"/>
      <c r="I11" s="1"/>
      <c r="J11" s="1"/>
      <c r="K11" s="1"/>
      <c r="L11" s="1"/>
      <c r="M11" s="33"/>
      <c r="N11" s="1">
        <v>500</v>
      </c>
      <c r="O11" s="1"/>
      <c r="P11" s="1"/>
      <c r="Q11" s="1"/>
      <c r="R11" s="1"/>
      <c r="S11" s="33"/>
      <c r="T11" s="35"/>
      <c r="U11" s="35"/>
      <c r="V11" s="35"/>
      <c r="W11" s="35"/>
      <c r="X11" s="36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33"/>
      <c r="AK11" s="1">
        <v>80</v>
      </c>
      <c r="AL11" s="1"/>
      <c r="AM11" s="220"/>
      <c r="AN11" s="1"/>
      <c r="AO11" s="1">
        <v>350</v>
      </c>
      <c r="AP11" s="1"/>
      <c r="AQ11" s="1"/>
      <c r="AR11" s="1"/>
      <c r="AS11" s="33"/>
      <c r="AT11" s="1">
        <v>149</v>
      </c>
      <c r="AU11" s="1"/>
      <c r="AV11" s="1"/>
      <c r="AW11" s="1"/>
      <c r="AX11" s="1"/>
      <c r="AY11" s="1"/>
      <c r="AZ11" s="33"/>
      <c r="BA11" s="44"/>
      <c r="BB11" s="44"/>
      <c r="BC11" s="44"/>
      <c r="BD11" s="44"/>
      <c r="BE11" s="44"/>
      <c r="BF11" s="33"/>
      <c r="BG11" s="44"/>
      <c r="BH11" s="45"/>
      <c r="BI11" s="46">
        <f t="shared" si="0"/>
        <v>1079</v>
      </c>
      <c r="BJ11" s="47"/>
      <c r="BK11" s="47"/>
      <c r="BL11" s="47"/>
      <c r="BM11" s="47"/>
      <c r="BN11" s="47"/>
      <c r="BO11" s="47"/>
      <c r="BP11" s="48"/>
      <c r="BQ11" s="49" t="e">
        <f>SUM(#REF!-BI11)</f>
        <v>#REF!</v>
      </c>
      <c r="BR11" s="42"/>
      <c r="BS11" s="10"/>
      <c r="BT11" s="3"/>
      <c r="BU11" s="3"/>
      <c r="BV11" s="3"/>
      <c r="BW11" s="3"/>
    </row>
    <row r="12" spans="1:75" s="11" customFormat="1" ht="16" hidden="1" customHeight="1" thickBot="1" x14ac:dyDescent="0.4">
      <c r="A12" s="43" t="s">
        <v>48</v>
      </c>
      <c r="B12" s="1">
        <v>1202.8599999999999</v>
      </c>
      <c r="C12" s="1"/>
      <c r="D12" s="1">
        <v>200</v>
      </c>
      <c r="E12" s="1"/>
      <c r="F12" s="1">
        <v>37</v>
      </c>
      <c r="G12" s="1"/>
      <c r="H12" s="1"/>
      <c r="I12" s="1"/>
      <c r="J12" s="1"/>
      <c r="K12" s="1"/>
      <c r="L12" s="1"/>
      <c r="M12" s="33"/>
      <c r="N12" s="1">
        <v>500</v>
      </c>
      <c r="O12" s="1"/>
      <c r="P12" s="1"/>
      <c r="Q12" s="1"/>
      <c r="R12" s="1"/>
      <c r="S12" s="33"/>
      <c r="T12" s="35"/>
      <c r="U12" s="35"/>
      <c r="V12" s="35"/>
      <c r="W12" s="35"/>
      <c r="X12" s="36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33"/>
      <c r="AK12" s="1">
        <v>80</v>
      </c>
      <c r="AL12" s="1"/>
      <c r="AM12" s="220"/>
      <c r="AN12" s="1"/>
      <c r="AO12" s="1">
        <v>350</v>
      </c>
      <c r="AP12" s="1"/>
      <c r="AQ12" s="1"/>
      <c r="AR12" s="1"/>
      <c r="AS12" s="33"/>
      <c r="AT12" s="1">
        <v>149</v>
      </c>
      <c r="AU12" s="1"/>
      <c r="AV12" s="1"/>
      <c r="AW12" s="1"/>
      <c r="AX12" s="1"/>
      <c r="AY12" s="1"/>
      <c r="AZ12" s="33"/>
      <c r="BA12" s="44"/>
      <c r="BB12" s="44"/>
      <c r="BC12" s="44"/>
      <c r="BD12" s="44"/>
      <c r="BE12" s="44"/>
      <c r="BF12" s="33"/>
      <c r="BG12" s="44"/>
      <c r="BH12" s="45"/>
      <c r="BI12" s="46">
        <f t="shared" si="0"/>
        <v>1079</v>
      </c>
      <c r="BJ12" s="47"/>
      <c r="BK12" s="47"/>
      <c r="BL12" s="47"/>
      <c r="BM12" s="47"/>
      <c r="BN12" s="47"/>
      <c r="BO12" s="47"/>
      <c r="BP12" s="48"/>
      <c r="BQ12" s="49" t="e">
        <f>SUM(#REF!-BI12)</f>
        <v>#REF!</v>
      </c>
      <c r="BR12" s="42"/>
      <c r="BS12" s="10"/>
      <c r="BT12" s="3"/>
      <c r="BU12" s="3"/>
      <c r="BV12" s="3"/>
      <c r="BW12" s="3"/>
    </row>
    <row r="13" spans="1:75" s="11" customFormat="1" ht="16" hidden="1" customHeight="1" thickBot="1" x14ac:dyDescent="0.4">
      <c r="A13" s="43" t="s">
        <v>4</v>
      </c>
      <c r="B13" s="1">
        <v>1202.8599999999999</v>
      </c>
      <c r="C13" s="1"/>
      <c r="D13" s="1">
        <v>200</v>
      </c>
      <c r="E13" s="1"/>
      <c r="F13" s="1">
        <v>37</v>
      </c>
      <c r="G13" s="1"/>
      <c r="H13" s="1"/>
      <c r="I13" s="1"/>
      <c r="J13" s="1"/>
      <c r="K13" s="1"/>
      <c r="L13" s="1"/>
      <c r="M13" s="33"/>
      <c r="N13" s="1">
        <v>500</v>
      </c>
      <c r="O13" s="1"/>
      <c r="P13" s="1"/>
      <c r="Q13" s="1"/>
      <c r="R13" s="1"/>
      <c r="S13" s="33"/>
      <c r="T13" s="35"/>
      <c r="U13" s="35"/>
      <c r="V13" s="35"/>
      <c r="W13" s="35"/>
      <c r="X13" s="36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33"/>
      <c r="AK13" s="1">
        <v>80</v>
      </c>
      <c r="AL13" s="1"/>
      <c r="AM13" s="220"/>
      <c r="AN13" s="1"/>
      <c r="AO13" s="1">
        <v>350</v>
      </c>
      <c r="AP13" s="1"/>
      <c r="AQ13" s="1"/>
      <c r="AR13" s="1"/>
      <c r="AS13" s="33"/>
      <c r="AT13" s="1">
        <v>149</v>
      </c>
      <c r="AU13" s="1"/>
      <c r="AV13" s="1"/>
      <c r="AW13" s="1"/>
      <c r="AX13" s="1"/>
      <c r="AY13" s="1"/>
      <c r="AZ13" s="33"/>
      <c r="BA13" s="44"/>
      <c r="BB13" s="44"/>
      <c r="BC13" s="44"/>
      <c r="BD13" s="44"/>
      <c r="BE13" s="44"/>
      <c r="BF13" s="33"/>
      <c r="BG13" s="44"/>
      <c r="BH13" s="45"/>
      <c r="BI13" s="46">
        <f t="shared" si="0"/>
        <v>1079</v>
      </c>
      <c r="BJ13" s="47"/>
      <c r="BK13" s="47"/>
      <c r="BL13" s="47"/>
      <c r="BM13" s="47"/>
      <c r="BN13" s="47"/>
      <c r="BO13" s="47"/>
      <c r="BP13" s="48"/>
      <c r="BQ13" s="49" t="e">
        <f>SUM(#REF!-BI13)</f>
        <v>#REF!</v>
      </c>
      <c r="BR13" s="42"/>
      <c r="BS13" s="10"/>
      <c r="BT13" s="3"/>
      <c r="BU13" s="3"/>
      <c r="BV13" s="3"/>
      <c r="BW13" s="3"/>
    </row>
    <row r="14" spans="1:75" s="11" customFormat="1" ht="16" hidden="1" customHeight="1" thickBot="1" x14ac:dyDescent="0.4">
      <c r="A14" s="43" t="s">
        <v>3</v>
      </c>
      <c r="B14" s="1">
        <v>1202.8599999999999</v>
      </c>
      <c r="C14" s="1"/>
      <c r="D14" s="1">
        <v>200</v>
      </c>
      <c r="E14" s="1"/>
      <c r="F14" s="1">
        <v>66</v>
      </c>
      <c r="G14" s="1"/>
      <c r="H14" s="1"/>
      <c r="I14" s="1"/>
      <c r="J14" s="1"/>
      <c r="K14" s="1"/>
      <c r="L14" s="1"/>
      <c r="M14" s="33"/>
      <c r="N14" s="1">
        <v>500</v>
      </c>
      <c r="O14" s="1"/>
      <c r="P14" s="1"/>
      <c r="Q14" s="1"/>
      <c r="R14" s="1"/>
      <c r="S14" s="33"/>
      <c r="T14" s="35"/>
      <c r="U14" s="35"/>
      <c r="V14" s="35"/>
      <c r="W14" s="35"/>
      <c r="X14" s="36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33"/>
      <c r="AK14" s="1">
        <v>80</v>
      </c>
      <c r="AL14" s="1"/>
      <c r="AM14" s="220"/>
      <c r="AN14" s="1"/>
      <c r="AO14" s="1">
        <v>350</v>
      </c>
      <c r="AP14" s="1"/>
      <c r="AQ14" s="1"/>
      <c r="AR14" s="1"/>
      <c r="AS14" s="33"/>
      <c r="AT14" s="1">
        <v>149</v>
      </c>
      <c r="AU14" s="1"/>
      <c r="AV14" s="1"/>
      <c r="AW14" s="1"/>
      <c r="AX14" s="1"/>
      <c r="AY14" s="1"/>
      <c r="AZ14" s="33"/>
      <c r="BA14" s="44"/>
      <c r="BB14" s="44"/>
      <c r="BC14" s="44"/>
      <c r="BD14" s="44"/>
      <c r="BE14" s="44"/>
      <c r="BF14" s="33"/>
      <c r="BG14" s="44"/>
      <c r="BH14" s="45"/>
      <c r="BI14" s="46">
        <f t="shared" si="0"/>
        <v>1079</v>
      </c>
      <c r="BJ14" s="47"/>
      <c r="BK14" s="47"/>
      <c r="BL14" s="47"/>
      <c r="BM14" s="47"/>
      <c r="BN14" s="47"/>
      <c r="BO14" s="47"/>
      <c r="BP14" s="48"/>
      <c r="BQ14" s="49" t="e">
        <f>SUM(#REF!-BI14)</f>
        <v>#REF!</v>
      </c>
      <c r="BR14" s="42"/>
      <c r="BS14" s="10"/>
      <c r="BT14" s="3"/>
      <c r="BU14" s="3"/>
      <c r="BV14" s="3"/>
      <c r="BW14" s="3"/>
    </row>
    <row r="15" spans="1:75" s="11" customFormat="1" ht="16" hidden="1" customHeight="1" thickBot="1" x14ac:dyDescent="0.4">
      <c r="A15" s="43" t="s">
        <v>2</v>
      </c>
      <c r="B15" s="1">
        <v>1205.8599999999999</v>
      </c>
      <c r="C15" s="1"/>
      <c r="D15" s="1">
        <v>200</v>
      </c>
      <c r="E15" s="1"/>
      <c r="F15" s="1">
        <v>66</v>
      </c>
      <c r="G15" s="1"/>
      <c r="H15" s="1"/>
      <c r="I15" s="1"/>
      <c r="J15" s="1"/>
      <c r="K15" s="1"/>
      <c r="L15" s="1"/>
      <c r="M15" s="33"/>
      <c r="N15" s="1">
        <v>500</v>
      </c>
      <c r="O15" s="1"/>
      <c r="P15" s="1"/>
      <c r="Q15" s="1"/>
      <c r="R15" s="1"/>
      <c r="S15" s="33"/>
      <c r="T15" s="35"/>
      <c r="U15" s="35"/>
      <c r="V15" s="35"/>
      <c r="W15" s="35"/>
      <c r="X15" s="36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33"/>
      <c r="AK15" s="1">
        <v>80</v>
      </c>
      <c r="AL15" s="1"/>
      <c r="AM15" s="220"/>
      <c r="AN15" s="1"/>
      <c r="AO15" s="1">
        <v>350</v>
      </c>
      <c r="AP15" s="1"/>
      <c r="AQ15" s="1"/>
      <c r="AR15" s="1"/>
      <c r="AS15" s="33"/>
      <c r="AT15" s="1">
        <v>149</v>
      </c>
      <c r="AU15" s="1"/>
      <c r="AV15" s="1"/>
      <c r="AW15" s="1"/>
      <c r="AX15" s="1"/>
      <c r="AY15" s="1"/>
      <c r="AZ15" s="33"/>
      <c r="BA15" s="44"/>
      <c r="BB15" s="44"/>
      <c r="BC15" s="44"/>
      <c r="BD15" s="44"/>
      <c r="BE15" s="44"/>
      <c r="BF15" s="33"/>
      <c r="BG15" s="44"/>
      <c r="BH15" s="45"/>
      <c r="BI15" s="46">
        <f t="shared" si="0"/>
        <v>1079</v>
      </c>
      <c r="BJ15" s="47"/>
      <c r="BK15" s="47"/>
      <c r="BL15" s="47"/>
      <c r="BM15" s="47"/>
      <c r="BN15" s="47"/>
      <c r="BO15" s="47"/>
      <c r="BP15" s="48"/>
      <c r="BQ15" s="49" t="e">
        <f>SUM(#REF!-BI15)</f>
        <v>#REF!</v>
      </c>
      <c r="BR15" s="42"/>
      <c r="BS15" s="10"/>
      <c r="BT15" s="3"/>
      <c r="BU15" s="3"/>
      <c r="BV15" s="3"/>
      <c r="BW15" s="3"/>
    </row>
    <row r="16" spans="1:75" s="11" customFormat="1" ht="17.149999999999999" hidden="1" customHeight="1" thickBot="1" x14ac:dyDescent="0.4">
      <c r="A16" s="43" t="s">
        <v>1</v>
      </c>
      <c r="B16" s="1">
        <v>1205.8599999999999</v>
      </c>
      <c r="C16" s="1"/>
      <c r="D16" s="1">
        <v>200</v>
      </c>
      <c r="E16" s="1"/>
      <c r="F16" s="1">
        <v>66</v>
      </c>
      <c r="G16" s="1"/>
      <c r="H16" s="1"/>
      <c r="I16" s="1"/>
      <c r="J16" s="1"/>
      <c r="K16" s="1"/>
      <c r="L16" s="1"/>
      <c r="M16" s="33"/>
      <c r="N16" s="1">
        <v>500</v>
      </c>
      <c r="O16" s="1"/>
      <c r="P16" s="1"/>
      <c r="Q16" s="1"/>
      <c r="R16" s="1"/>
      <c r="S16" s="33"/>
      <c r="T16" s="35"/>
      <c r="U16" s="35"/>
      <c r="V16" s="35"/>
      <c r="W16" s="35"/>
      <c r="X16" s="36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33"/>
      <c r="AK16" s="1">
        <v>80</v>
      </c>
      <c r="AL16" s="1"/>
      <c r="AM16" s="220"/>
      <c r="AN16" s="1"/>
      <c r="AO16" s="1">
        <v>605.54999999999995</v>
      </c>
      <c r="AP16" s="1"/>
      <c r="AQ16" s="1"/>
      <c r="AR16" s="1"/>
      <c r="AS16" s="33"/>
      <c r="AT16" s="1">
        <v>149</v>
      </c>
      <c r="AU16" s="1"/>
      <c r="AV16" s="1"/>
      <c r="AW16" s="1"/>
      <c r="AX16" s="1"/>
      <c r="AY16" s="1"/>
      <c r="AZ16" s="33"/>
      <c r="BA16" s="50"/>
      <c r="BB16" s="50"/>
      <c r="BC16" s="50"/>
      <c r="BD16" s="50"/>
      <c r="BE16" s="50"/>
      <c r="BF16" s="33"/>
      <c r="BG16" s="50"/>
      <c r="BH16" s="51"/>
      <c r="BI16" s="52">
        <f t="shared" si="0"/>
        <v>1334.55</v>
      </c>
      <c r="BJ16" s="53"/>
      <c r="BK16" s="53"/>
      <c r="BL16" s="53"/>
      <c r="BM16" s="53"/>
      <c r="BN16" s="53"/>
      <c r="BO16" s="53"/>
      <c r="BP16" s="54"/>
      <c r="BQ16" s="55" t="e">
        <f>SUM(#REF!-BI16)</f>
        <v>#REF!</v>
      </c>
      <c r="BR16" s="42"/>
      <c r="BS16" s="10"/>
      <c r="BT16" s="3"/>
      <c r="BU16" s="3"/>
      <c r="BV16" s="3"/>
      <c r="BW16" s="3"/>
    </row>
    <row r="17" spans="1:145" ht="16" hidden="1" customHeight="1" thickBot="1" x14ac:dyDescent="0.4">
      <c r="M17" s="56"/>
      <c r="S17" s="56"/>
      <c r="X17" s="57"/>
      <c r="AJ17" s="56"/>
      <c r="AS17" s="56"/>
      <c r="AZ17" s="56"/>
      <c r="BF17" s="56"/>
    </row>
    <row r="18" spans="1:145" s="8" customFormat="1" ht="16" thickBot="1" x14ac:dyDescent="0.4">
      <c r="A18" s="58"/>
      <c r="M18" s="59"/>
      <c r="S18" s="59"/>
      <c r="T18" s="16"/>
      <c r="U18" s="16"/>
      <c r="V18" s="16"/>
      <c r="W18" s="16"/>
      <c r="X18" s="17"/>
      <c r="AJ18" s="59"/>
      <c r="AM18" s="222"/>
      <c r="AS18" s="59"/>
      <c r="AZ18" s="59"/>
      <c r="BF18" s="59"/>
      <c r="BI18" s="58"/>
      <c r="BP18" s="58"/>
      <c r="BQ18" s="60"/>
      <c r="BR18" s="60"/>
      <c r="BS18" s="10"/>
      <c r="BT18" s="3"/>
      <c r="BU18" s="3"/>
      <c r="BV18" s="3"/>
      <c r="BW18" s="3"/>
      <c r="BX18" s="11"/>
      <c r="BY18" s="11"/>
      <c r="BZ18" s="11"/>
      <c r="CA18" s="11"/>
      <c r="CB18" s="11"/>
      <c r="CC18" s="11"/>
      <c r="CD18" s="11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</row>
    <row r="19" spans="1:145" s="8" customFormat="1" ht="21.5" thickBot="1" x14ac:dyDescent="0.55000000000000004">
      <c r="A19" s="61">
        <v>2026</v>
      </c>
      <c r="B19" s="351" t="s">
        <v>34</v>
      </c>
      <c r="C19" s="352"/>
      <c r="D19" s="360"/>
      <c r="E19" s="360"/>
      <c r="F19" s="360"/>
      <c r="G19" s="360"/>
      <c r="H19" s="360"/>
      <c r="I19" s="360"/>
      <c r="J19" s="360"/>
      <c r="K19" s="360"/>
      <c r="L19" s="361"/>
      <c r="M19" s="62"/>
      <c r="N19" s="351" t="s">
        <v>45</v>
      </c>
      <c r="O19" s="352"/>
      <c r="P19" s="352"/>
      <c r="Q19" s="352"/>
      <c r="R19" s="353"/>
      <c r="S19" s="62"/>
      <c r="T19" s="362" t="s">
        <v>44</v>
      </c>
      <c r="U19" s="363"/>
      <c r="V19" s="363"/>
      <c r="W19" s="364"/>
      <c r="X19" s="63"/>
      <c r="Y19" s="352" t="s">
        <v>28</v>
      </c>
      <c r="Z19" s="352"/>
      <c r="AA19" s="352"/>
      <c r="AB19" s="352"/>
      <c r="AC19" s="352"/>
      <c r="AD19" s="352"/>
      <c r="AE19" s="352"/>
      <c r="AF19" s="352"/>
      <c r="AG19" s="352"/>
      <c r="AH19" s="352"/>
      <c r="AI19" s="353"/>
      <c r="AJ19" s="62"/>
      <c r="AK19" s="351" t="s">
        <v>43</v>
      </c>
      <c r="AL19" s="353"/>
      <c r="AM19" s="223"/>
      <c r="AN19" s="351" t="s">
        <v>71</v>
      </c>
      <c r="AO19" s="352"/>
      <c r="AP19" s="352"/>
      <c r="AQ19" s="352"/>
      <c r="AR19" s="353"/>
      <c r="AS19" s="62"/>
      <c r="AT19" s="351" t="s">
        <v>72</v>
      </c>
      <c r="AU19" s="352"/>
      <c r="AV19" s="352"/>
      <c r="AW19" s="352"/>
      <c r="AX19" s="352"/>
      <c r="AY19" s="353"/>
      <c r="AZ19" s="65"/>
      <c r="BA19" s="351" t="s">
        <v>73</v>
      </c>
      <c r="BB19" s="352"/>
      <c r="BC19" s="352"/>
      <c r="BD19" s="352"/>
      <c r="BE19" s="353"/>
      <c r="BF19" s="62"/>
      <c r="BG19" s="209" t="s">
        <v>42</v>
      </c>
      <c r="BH19" s="64"/>
      <c r="BI19" s="64"/>
      <c r="BJ19" s="64"/>
      <c r="BK19" s="64"/>
      <c r="BL19" s="64"/>
      <c r="BM19" s="64"/>
      <c r="BN19" s="64"/>
      <c r="BO19" s="64"/>
      <c r="BP19" s="64"/>
      <c r="BQ19" s="66"/>
      <c r="BR19" s="66"/>
      <c r="BS19" s="10"/>
      <c r="BT19" s="3"/>
      <c r="BU19" s="3"/>
      <c r="BV19" s="3"/>
      <c r="BW19" s="3"/>
      <c r="BX19" s="11"/>
      <c r="BY19" s="11"/>
      <c r="BZ19" s="11"/>
      <c r="CA19" s="11"/>
      <c r="CB19" s="11"/>
      <c r="CC19" s="11"/>
      <c r="CD19" s="11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</row>
    <row r="20" spans="1:145" s="82" customFormat="1" x14ac:dyDescent="0.35">
      <c r="A20" s="67"/>
      <c r="B20" s="68" t="s">
        <v>77</v>
      </c>
      <c r="C20" s="69" t="s">
        <v>41</v>
      </c>
      <c r="D20" s="70" t="s">
        <v>67</v>
      </c>
      <c r="E20" s="68" t="s">
        <v>40</v>
      </c>
      <c r="F20" s="69" t="s">
        <v>68</v>
      </c>
      <c r="G20" s="68" t="s">
        <v>39</v>
      </c>
      <c r="H20" s="323" t="s">
        <v>38</v>
      </c>
      <c r="I20" s="70" t="s">
        <v>90</v>
      </c>
      <c r="J20" s="210" t="s">
        <v>37</v>
      </c>
      <c r="K20" s="68" t="s">
        <v>36</v>
      </c>
      <c r="L20" s="70" t="s">
        <v>69</v>
      </c>
      <c r="M20" s="73"/>
      <c r="N20" s="68" t="s">
        <v>78</v>
      </c>
      <c r="O20" s="70" t="s">
        <v>32</v>
      </c>
      <c r="P20" s="68" t="s">
        <v>35</v>
      </c>
      <c r="Q20" s="69" t="s">
        <v>31</v>
      </c>
      <c r="R20" s="70" t="s">
        <v>30</v>
      </c>
      <c r="S20" s="73"/>
      <c r="T20" s="228" t="s">
        <v>34</v>
      </c>
      <c r="U20" s="72" t="s">
        <v>33</v>
      </c>
      <c r="V20" s="72" t="s">
        <v>16</v>
      </c>
      <c r="W20" s="229" t="s">
        <v>70</v>
      </c>
      <c r="X20" s="73"/>
      <c r="Y20" s="68" t="s">
        <v>79</v>
      </c>
      <c r="Z20" s="68" t="s">
        <v>29</v>
      </c>
      <c r="AA20" s="70" t="s">
        <v>28</v>
      </c>
      <c r="AB20" s="68" t="s">
        <v>80</v>
      </c>
      <c r="AC20" s="70" t="s">
        <v>81</v>
      </c>
      <c r="AD20" s="68" t="s">
        <v>27</v>
      </c>
      <c r="AE20" s="69" t="s">
        <v>26</v>
      </c>
      <c r="AF20" s="69" t="s">
        <v>25</v>
      </c>
      <c r="AG20" s="70" t="s">
        <v>24</v>
      </c>
      <c r="AH20" s="68" t="s">
        <v>23</v>
      </c>
      <c r="AI20" s="70" t="s">
        <v>22</v>
      </c>
      <c r="AJ20" s="73"/>
      <c r="AK20" s="68">
        <v>1</v>
      </c>
      <c r="AL20" s="70">
        <v>2</v>
      </c>
      <c r="AM20" s="224"/>
      <c r="AN20" s="228" t="s">
        <v>65</v>
      </c>
      <c r="AO20" s="72" t="s">
        <v>21</v>
      </c>
      <c r="AP20" s="72" t="s">
        <v>82</v>
      </c>
      <c r="AQ20" s="72" t="s">
        <v>66</v>
      </c>
      <c r="AR20" s="229" t="s">
        <v>20</v>
      </c>
      <c r="AS20" s="73"/>
      <c r="AT20" s="228">
        <v>1</v>
      </c>
      <c r="AU20" s="72">
        <v>2</v>
      </c>
      <c r="AV20" s="72">
        <v>3</v>
      </c>
      <c r="AW20" s="72">
        <v>4</v>
      </c>
      <c r="AX20" s="72">
        <v>5</v>
      </c>
      <c r="AY20" s="229">
        <v>6</v>
      </c>
      <c r="AZ20" s="75"/>
      <c r="BA20" s="68" t="s">
        <v>83</v>
      </c>
      <c r="BB20" s="71" t="s">
        <v>19</v>
      </c>
      <c r="BC20" s="72" t="s">
        <v>18</v>
      </c>
      <c r="BD20" s="72" t="s">
        <v>17</v>
      </c>
      <c r="BE20" s="229" t="s">
        <v>91</v>
      </c>
      <c r="BF20" s="73"/>
      <c r="BG20" s="235" t="s">
        <v>16</v>
      </c>
      <c r="BH20" s="74"/>
      <c r="BI20" s="67" t="s">
        <v>15</v>
      </c>
      <c r="BJ20" s="77" t="s">
        <v>85</v>
      </c>
      <c r="BK20" s="78" t="s">
        <v>86</v>
      </c>
      <c r="BL20" s="78" t="s">
        <v>87</v>
      </c>
      <c r="BM20" s="78" t="s">
        <v>88</v>
      </c>
      <c r="BN20" s="79" t="s">
        <v>89</v>
      </c>
      <c r="BO20" s="248" t="s">
        <v>14</v>
      </c>
      <c r="BP20" s="76" t="s">
        <v>13</v>
      </c>
      <c r="BQ20" s="80" t="s">
        <v>12</v>
      </c>
      <c r="BR20" s="80" t="s">
        <v>11</v>
      </c>
      <c r="BS20" s="81" t="s">
        <v>10</v>
      </c>
      <c r="BT20" s="241"/>
      <c r="BU20" s="241"/>
      <c r="BV20" s="241"/>
      <c r="BW20" s="3"/>
      <c r="BX20" s="11"/>
      <c r="BY20" s="11"/>
      <c r="BZ20" s="11"/>
      <c r="CA20" s="11"/>
      <c r="CB20" s="11"/>
      <c r="CC20" s="11"/>
      <c r="CD20" s="11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</row>
    <row r="21" spans="1:145" s="97" customFormat="1" ht="12" customHeight="1" x14ac:dyDescent="0.35">
      <c r="A21" s="93"/>
      <c r="B21" s="84"/>
      <c r="C21" s="85"/>
      <c r="D21" s="86"/>
      <c r="E21" s="84"/>
      <c r="F21" s="85"/>
      <c r="G21" s="84"/>
      <c r="H21" s="91"/>
      <c r="I21" s="86"/>
      <c r="J21" s="91"/>
      <c r="K21" s="84"/>
      <c r="L21" s="86"/>
      <c r="M21" s="88"/>
      <c r="N21" s="84"/>
      <c r="O21" s="86"/>
      <c r="P21" s="84"/>
      <c r="Q21" s="85"/>
      <c r="R21" s="86"/>
      <c r="S21" s="88"/>
      <c r="T21" s="89"/>
      <c r="U21" s="85"/>
      <c r="V21" s="85"/>
      <c r="W21" s="86"/>
      <c r="X21" s="90"/>
      <c r="Y21" s="84"/>
      <c r="Z21" s="84"/>
      <c r="AA21" s="86"/>
      <c r="AB21" s="84"/>
      <c r="AC21" s="86"/>
      <c r="AD21" s="84"/>
      <c r="AE21" s="85"/>
      <c r="AF21" s="85"/>
      <c r="AG21" s="86"/>
      <c r="AH21" s="84"/>
      <c r="AI21" s="86"/>
      <c r="AJ21" s="92"/>
      <c r="AK21" s="84"/>
      <c r="AL21" s="86"/>
      <c r="AM21" s="231"/>
      <c r="AN21" s="84"/>
      <c r="AO21" s="85"/>
      <c r="AP21" s="85"/>
      <c r="AQ21" s="85"/>
      <c r="AR21" s="86"/>
      <c r="AS21" s="92"/>
      <c r="AT21" s="84"/>
      <c r="AU21" s="85"/>
      <c r="AV21" s="85"/>
      <c r="AW21" s="85"/>
      <c r="AX21" s="85"/>
      <c r="AY21" s="86"/>
      <c r="AZ21" s="94"/>
      <c r="BA21" s="84"/>
      <c r="BB21" s="87"/>
      <c r="BC21" s="85"/>
      <c r="BD21" s="85"/>
      <c r="BE21" s="86"/>
      <c r="BF21" s="92"/>
      <c r="BG21" s="236"/>
      <c r="BH21" s="74"/>
      <c r="BI21" s="93"/>
      <c r="BJ21" s="250"/>
      <c r="BK21" s="243"/>
      <c r="BL21" s="243"/>
      <c r="BM21" s="243"/>
      <c r="BN21" s="251"/>
      <c r="BO21" s="249"/>
      <c r="BP21" s="83"/>
      <c r="BQ21" s="95"/>
      <c r="BR21" s="95"/>
      <c r="BS21" s="96">
        <v>2000</v>
      </c>
      <c r="BT21" s="285" t="s">
        <v>76</v>
      </c>
      <c r="BU21" s="241"/>
      <c r="BV21" s="241"/>
      <c r="BW21" s="3"/>
      <c r="BX21" s="11"/>
      <c r="BY21" s="11"/>
      <c r="BZ21" s="11"/>
      <c r="CA21" s="11"/>
      <c r="CB21" s="11"/>
      <c r="CC21" s="11"/>
      <c r="CD21" s="11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</row>
    <row r="22" spans="1:145" x14ac:dyDescent="0.35">
      <c r="A22" s="203" t="s">
        <v>63</v>
      </c>
      <c r="B22" s="172">
        <v>500</v>
      </c>
      <c r="C22" s="144"/>
      <c r="D22" s="148">
        <v>50</v>
      </c>
      <c r="E22" s="172"/>
      <c r="F22" s="144">
        <v>50</v>
      </c>
      <c r="G22" s="172"/>
      <c r="H22" s="288"/>
      <c r="I22" s="148">
        <v>20</v>
      </c>
      <c r="J22" s="288">
        <v>400</v>
      </c>
      <c r="K22" s="172">
        <v>50</v>
      </c>
      <c r="L22" s="289"/>
      <c r="M22" s="98">
        <f t="shared" ref="M22:M33" si="1">SUM(B22:L22)</f>
        <v>1070</v>
      </c>
      <c r="N22" s="141">
        <v>320</v>
      </c>
      <c r="O22" s="158"/>
      <c r="P22" s="141">
        <v>160</v>
      </c>
      <c r="Q22" s="142">
        <v>65</v>
      </c>
      <c r="R22" s="158">
        <v>20</v>
      </c>
      <c r="S22" s="98">
        <f t="shared" ref="S22:S33" si="2">SUM(N22:R22)</f>
        <v>565</v>
      </c>
      <c r="T22" s="290"/>
      <c r="U22" s="188"/>
      <c r="V22" s="188"/>
      <c r="W22" s="179"/>
      <c r="X22" s="98">
        <f t="shared" ref="X22:X33" si="3">SUM(T22:W22)</f>
        <v>0</v>
      </c>
      <c r="Y22" s="137">
        <v>25</v>
      </c>
      <c r="Z22" s="137"/>
      <c r="AA22" s="158">
        <v>150</v>
      </c>
      <c r="AB22" s="141"/>
      <c r="AC22" s="139"/>
      <c r="AD22" s="141">
        <v>500</v>
      </c>
      <c r="AE22" s="142"/>
      <c r="AF22" s="144"/>
      <c r="AG22" s="139">
        <v>50</v>
      </c>
      <c r="AH22" s="287"/>
      <c r="AI22" s="158"/>
      <c r="AJ22" s="98">
        <f t="shared" ref="AJ22:AJ33" si="4">SUM(Y22:AI22)</f>
        <v>725</v>
      </c>
      <c r="AK22" s="172">
        <v>75</v>
      </c>
      <c r="AL22" s="148"/>
      <c r="AM22" s="98">
        <f>SUM(AK22:AL22)</f>
        <v>75</v>
      </c>
      <c r="AN22" s="172"/>
      <c r="AO22" s="142">
        <v>17.989999999999998</v>
      </c>
      <c r="AP22" s="142">
        <v>25</v>
      </c>
      <c r="AQ22" s="146"/>
      <c r="AR22" s="195"/>
      <c r="AS22" s="98">
        <f t="shared" ref="AS22:AS33" si="5">SUM(AN22:AR22)</f>
        <v>42.989999999999995</v>
      </c>
      <c r="AT22" s="141">
        <v>100</v>
      </c>
      <c r="AU22" s="144">
        <v>25</v>
      </c>
      <c r="AV22" s="144"/>
      <c r="AW22" s="144"/>
      <c r="AX22" s="144"/>
      <c r="AY22" s="158"/>
      <c r="AZ22" s="98">
        <f t="shared" ref="AZ22:AZ33" si="6">SUM(AT22:AY22)</f>
        <v>125</v>
      </c>
      <c r="BA22" s="193"/>
      <c r="BB22" s="294">
        <v>50</v>
      </c>
      <c r="BC22" s="142">
        <v>30</v>
      </c>
      <c r="BD22" s="187"/>
      <c r="BE22" s="158">
        <f>15.4*5</f>
        <v>77</v>
      </c>
      <c r="BF22" s="98">
        <f t="shared" ref="BF22:BF33" si="7">SUM(BA22:BD22)</f>
        <v>80</v>
      </c>
      <c r="BG22" s="237">
        <v>250</v>
      </c>
      <c r="BI22" s="122">
        <f t="shared" ref="BI22:BI33" si="8">SUM(B22:L22,N22:R22,T22:W22,Y22:AI22,AK22:AL22,AN22:AR22,AT22:AY22,BA22:BE22,BG22)</f>
        <v>3009.99</v>
      </c>
      <c r="BJ22" s="252">
        <v>644</v>
      </c>
      <c r="BK22" s="254">
        <v>644</v>
      </c>
      <c r="BL22" s="254">
        <v>644</v>
      </c>
      <c r="BM22" s="254">
        <v>644</v>
      </c>
      <c r="BN22" s="253">
        <v>644</v>
      </c>
      <c r="BO22" s="255"/>
      <c r="BP22" s="244">
        <f t="shared" ref="BP22:BP25" si="9">SUM(BJ22:BO22)</f>
        <v>3220</v>
      </c>
      <c r="BQ22" s="245">
        <f t="shared" ref="BQ22:BQ25" si="10">SUM(BP22-BI22)</f>
        <v>210.01000000000022</v>
      </c>
      <c r="BR22" s="100">
        <f>SUM(BS21,BQ22)</f>
        <v>2210.0100000000002</v>
      </c>
      <c r="BT22" s="242"/>
      <c r="BU22" s="242"/>
      <c r="BV22" s="242"/>
    </row>
    <row r="23" spans="1:145" x14ac:dyDescent="0.35">
      <c r="A23" s="204" t="s">
        <v>9</v>
      </c>
      <c r="B23" s="173">
        <v>500</v>
      </c>
      <c r="C23" s="160"/>
      <c r="D23" s="185">
        <v>50</v>
      </c>
      <c r="E23" s="173"/>
      <c r="F23" s="160">
        <v>50</v>
      </c>
      <c r="G23" s="173"/>
      <c r="H23" s="295"/>
      <c r="I23" s="185">
        <v>20</v>
      </c>
      <c r="J23" s="295">
        <v>400</v>
      </c>
      <c r="K23" s="173"/>
      <c r="L23" s="296"/>
      <c r="M23" s="98">
        <f t="shared" si="1"/>
        <v>1020</v>
      </c>
      <c r="N23" s="150">
        <v>320</v>
      </c>
      <c r="O23" s="155"/>
      <c r="P23" s="150">
        <v>160</v>
      </c>
      <c r="Q23" s="152"/>
      <c r="R23" s="155">
        <v>20</v>
      </c>
      <c r="S23" s="98">
        <f t="shared" si="2"/>
        <v>500</v>
      </c>
      <c r="T23" s="291"/>
      <c r="U23" s="189"/>
      <c r="V23" s="189"/>
      <c r="W23" s="181"/>
      <c r="X23" s="98">
        <f t="shared" si="3"/>
        <v>0</v>
      </c>
      <c r="Y23" s="136">
        <v>25</v>
      </c>
      <c r="Z23" s="136"/>
      <c r="AA23" s="155">
        <v>150</v>
      </c>
      <c r="AB23" s="150"/>
      <c r="AC23" s="138"/>
      <c r="AD23" s="150">
        <v>500</v>
      </c>
      <c r="AE23" s="152"/>
      <c r="AF23" s="160"/>
      <c r="AG23" s="138">
        <v>50</v>
      </c>
      <c r="AH23" s="297"/>
      <c r="AI23" s="155"/>
      <c r="AJ23" s="98">
        <f t="shared" si="4"/>
        <v>725</v>
      </c>
      <c r="AK23" s="173">
        <v>75</v>
      </c>
      <c r="AL23" s="185"/>
      <c r="AM23" s="98">
        <f t="shared" ref="AM23:AM33" si="11">SUM(AK23:AL23)</f>
        <v>75</v>
      </c>
      <c r="AN23" s="173"/>
      <c r="AO23" s="152">
        <v>17.989999999999998</v>
      </c>
      <c r="AP23" s="152">
        <v>25</v>
      </c>
      <c r="AQ23" s="184"/>
      <c r="AR23" s="198"/>
      <c r="AS23" s="98">
        <f t="shared" si="5"/>
        <v>42.989999999999995</v>
      </c>
      <c r="AT23" s="150">
        <v>100</v>
      </c>
      <c r="AU23" s="160">
        <v>25</v>
      </c>
      <c r="AV23" s="160"/>
      <c r="AW23" s="160"/>
      <c r="AX23" s="160"/>
      <c r="AY23" s="155"/>
      <c r="AZ23" s="98">
        <f t="shared" si="6"/>
        <v>125</v>
      </c>
      <c r="BA23" s="196"/>
      <c r="BB23" s="298">
        <v>50</v>
      </c>
      <c r="BC23" s="152">
        <v>30</v>
      </c>
      <c r="BD23" s="190"/>
      <c r="BE23" s="155">
        <f t="shared" ref="BE23:BE33" si="12">15.4*4</f>
        <v>61.6</v>
      </c>
      <c r="BF23" s="98">
        <f t="shared" si="7"/>
        <v>80</v>
      </c>
      <c r="BG23" s="238">
        <v>25</v>
      </c>
      <c r="BI23" s="99">
        <f t="shared" si="8"/>
        <v>2654.5899999999997</v>
      </c>
      <c r="BJ23" s="256">
        <v>644</v>
      </c>
      <c r="BK23" s="258">
        <v>644</v>
      </c>
      <c r="BL23" s="258">
        <v>644</v>
      </c>
      <c r="BM23" s="258">
        <v>644</v>
      </c>
      <c r="BN23" s="257"/>
      <c r="BO23" s="259"/>
      <c r="BP23" s="246">
        <f t="shared" si="9"/>
        <v>2576</v>
      </c>
      <c r="BQ23" s="247">
        <f t="shared" si="10"/>
        <v>-78.589999999999691</v>
      </c>
      <c r="BR23" s="101">
        <f>SUM(BR22,BQ23)</f>
        <v>2131.4200000000005</v>
      </c>
    </row>
    <row r="24" spans="1:145" x14ac:dyDescent="0.35">
      <c r="A24" s="203" t="s">
        <v>8</v>
      </c>
      <c r="B24" s="172">
        <v>500</v>
      </c>
      <c r="C24" s="144"/>
      <c r="D24" s="148">
        <v>50</v>
      </c>
      <c r="E24" s="172"/>
      <c r="F24" s="144">
        <v>50</v>
      </c>
      <c r="G24" s="172"/>
      <c r="H24" s="288"/>
      <c r="I24" s="148">
        <v>20</v>
      </c>
      <c r="J24" s="288">
        <v>400</v>
      </c>
      <c r="K24" s="172">
        <v>50</v>
      </c>
      <c r="L24" s="289"/>
      <c r="M24" s="98">
        <f t="shared" si="1"/>
        <v>1070</v>
      </c>
      <c r="N24" s="141">
        <v>320</v>
      </c>
      <c r="O24" s="158"/>
      <c r="P24" s="141">
        <v>160</v>
      </c>
      <c r="Q24" s="142"/>
      <c r="R24" s="158">
        <v>20</v>
      </c>
      <c r="S24" s="98">
        <f t="shared" si="2"/>
        <v>500</v>
      </c>
      <c r="T24" s="290"/>
      <c r="U24" s="144"/>
      <c r="V24" s="144"/>
      <c r="W24" s="179"/>
      <c r="X24" s="98">
        <f t="shared" si="3"/>
        <v>0</v>
      </c>
      <c r="Y24" s="137">
        <v>25</v>
      </c>
      <c r="Z24" s="137"/>
      <c r="AA24" s="158">
        <v>150</v>
      </c>
      <c r="AB24" s="141"/>
      <c r="AC24" s="139"/>
      <c r="AD24" s="141">
        <v>500</v>
      </c>
      <c r="AE24" s="142">
        <v>350</v>
      </c>
      <c r="AF24" s="144"/>
      <c r="AG24" s="139">
        <v>50</v>
      </c>
      <c r="AH24" s="287"/>
      <c r="AI24" s="158"/>
      <c r="AJ24" s="98">
        <f t="shared" si="4"/>
        <v>1075</v>
      </c>
      <c r="AK24" s="172">
        <v>75</v>
      </c>
      <c r="AL24" s="148"/>
      <c r="AM24" s="98">
        <f t="shared" si="11"/>
        <v>75</v>
      </c>
      <c r="AN24" s="172"/>
      <c r="AO24" s="142">
        <v>17.989999999999998</v>
      </c>
      <c r="AP24" s="142">
        <v>25</v>
      </c>
      <c r="AQ24" s="142"/>
      <c r="AR24" s="195"/>
      <c r="AS24" s="98">
        <f t="shared" si="5"/>
        <v>42.989999999999995</v>
      </c>
      <c r="AT24" s="141">
        <v>100</v>
      </c>
      <c r="AU24" s="144">
        <v>25</v>
      </c>
      <c r="AV24" s="144"/>
      <c r="AW24" s="144"/>
      <c r="AX24" s="144"/>
      <c r="AY24" s="158"/>
      <c r="AZ24" s="98">
        <f t="shared" si="6"/>
        <v>125</v>
      </c>
      <c r="BA24" s="193"/>
      <c r="BB24" s="294">
        <v>50</v>
      </c>
      <c r="BC24" s="142">
        <v>30</v>
      </c>
      <c r="BD24" s="187"/>
      <c r="BE24" s="158">
        <f t="shared" si="12"/>
        <v>61.6</v>
      </c>
      <c r="BF24" s="98">
        <f t="shared" si="7"/>
        <v>80</v>
      </c>
      <c r="BG24" s="237">
        <v>25</v>
      </c>
      <c r="BI24" s="122">
        <f t="shared" si="8"/>
        <v>3054.5899999999997</v>
      </c>
      <c r="BJ24" s="252">
        <v>644</v>
      </c>
      <c r="BK24" s="254">
        <v>644</v>
      </c>
      <c r="BL24" s="254">
        <v>644</v>
      </c>
      <c r="BM24" s="254">
        <v>644</v>
      </c>
      <c r="BN24" s="253"/>
      <c r="BO24" s="255"/>
      <c r="BP24" s="244">
        <f t="shared" si="9"/>
        <v>2576</v>
      </c>
      <c r="BQ24" s="245">
        <f t="shared" si="10"/>
        <v>-478.58999999999969</v>
      </c>
      <c r="BR24" s="100">
        <f>SUM(BR23,BQ24)</f>
        <v>1652.8300000000008</v>
      </c>
    </row>
    <row r="25" spans="1:145" x14ac:dyDescent="0.35">
      <c r="A25" s="204" t="s">
        <v>7</v>
      </c>
      <c r="B25" s="173">
        <v>500</v>
      </c>
      <c r="C25" s="160"/>
      <c r="D25" s="185">
        <v>50</v>
      </c>
      <c r="E25" s="173"/>
      <c r="F25" s="160">
        <v>50</v>
      </c>
      <c r="G25" s="173"/>
      <c r="H25" s="295"/>
      <c r="I25" s="185">
        <v>20</v>
      </c>
      <c r="J25" s="295">
        <v>400</v>
      </c>
      <c r="K25" s="173"/>
      <c r="L25" s="296"/>
      <c r="M25" s="98">
        <f t="shared" si="1"/>
        <v>1020</v>
      </c>
      <c r="N25" s="150">
        <v>320</v>
      </c>
      <c r="O25" s="155"/>
      <c r="P25" s="150">
        <v>160</v>
      </c>
      <c r="Q25" s="152"/>
      <c r="R25" s="155">
        <v>20</v>
      </c>
      <c r="S25" s="98">
        <f t="shared" si="2"/>
        <v>500</v>
      </c>
      <c r="T25" s="291"/>
      <c r="U25" s="160">
        <v>1000</v>
      </c>
      <c r="V25" s="160"/>
      <c r="W25" s="181"/>
      <c r="X25" s="98">
        <f t="shared" si="3"/>
        <v>1000</v>
      </c>
      <c r="Y25" s="136">
        <v>25</v>
      </c>
      <c r="Z25" s="136"/>
      <c r="AA25" s="155">
        <v>150</v>
      </c>
      <c r="AB25" s="150"/>
      <c r="AC25" s="138"/>
      <c r="AD25" s="150">
        <v>500</v>
      </c>
      <c r="AE25" s="152">
        <v>150</v>
      </c>
      <c r="AF25" s="160"/>
      <c r="AG25" s="138">
        <v>50</v>
      </c>
      <c r="AH25" s="173">
        <v>150</v>
      </c>
      <c r="AI25" s="155"/>
      <c r="AJ25" s="98">
        <f t="shared" si="4"/>
        <v>1025</v>
      </c>
      <c r="AK25" s="173">
        <v>75</v>
      </c>
      <c r="AL25" s="185"/>
      <c r="AM25" s="98">
        <f t="shared" si="11"/>
        <v>75</v>
      </c>
      <c r="AN25" s="173"/>
      <c r="AO25" s="152">
        <v>17.989999999999998</v>
      </c>
      <c r="AP25" s="152">
        <v>25</v>
      </c>
      <c r="AQ25" s="163"/>
      <c r="AR25" s="198"/>
      <c r="AS25" s="98">
        <f t="shared" si="5"/>
        <v>42.989999999999995</v>
      </c>
      <c r="AT25" s="150">
        <v>100</v>
      </c>
      <c r="AU25" s="160">
        <v>25</v>
      </c>
      <c r="AV25" s="160"/>
      <c r="AW25" s="184"/>
      <c r="AX25" s="184"/>
      <c r="AY25" s="155"/>
      <c r="AZ25" s="98">
        <f t="shared" si="6"/>
        <v>125</v>
      </c>
      <c r="BA25" s="196"/>
      <c r="BB25" s="298">
        <v>50</v>
      </c>
      <c r="BC25" s="152">
        <v>30</v>
      </c>
      <c r="BD25" s="190"/>
      <c r="BE25" s="155">
        <f t="shared" si="12"/>
        <v>61.6</v>
      </c>
      <c r="BF25" s="98">
        <f t="shared" si="7"/>
        <v>80</v>
      </c>
      <c r="BG25" s="238">
        <v>25</v>
      </c>
      <c r="BI25" s="99">
        <f t="shared" si="8"/>
        <v>3954.5899999999997</v>
      </c>
      <c r="BJ25" s="256">
        <v>644</v>
      </c>
      <c r="BK25" s="258">
        <v>644</v>
      </c>
      <c r="BL25" s="258">
        <v>644</v>
      </c>
      <c r="BM25" s="258">
        <v>644</v>
      </c>
      <c r="BN25" s="257"/>
      <c r="BO25" s="259"/>
      <c r="BP25" s="246">
        <f t="shared" si="9"/>
        <v>2576</v>
      </c>
      <c r="BQ25" s="247">
        <f t="shared" si="10"/>
        <v>-1378.5899999999997</v>
      </c>
      <c r="BR25" s="101">
        <f>SUM(BR24,BQ25)</f>
        <v>274.24000000000115</v>
      </c>
    </row>
    <row r="26" spans="1:145" x14ac:dyDescent="0.35">
      <c r="A26" s="203" t="s">
        <v>64</v>
      </c>
      <c r="B26" s="172">
        <v>500</v>
      </c>
      <c r="C26" s="144"/>
      <c r="D26" s="148">
        <v>50</v>
      </c>
      <c r="E26" s="172"/>
      <c r="F26" s="144">
        <v>50</v>
      </c>
      <c r="G26" s="172">
        <v>50</v>
      </c>
      <c r="H26" s="288"/>
      <c r="I26" s="148">
        <v>20</v>
      </c>
      <c r="J26" s="288">
        <v>400</v>
      </c>
      <c r="K26" s="172">
        <v>50</v>
      </c>
      <c r="L26" s="289"/>
      <c r="M26" s="98">
        <f t="shared" si="1"/>
        <v>1120</v>
      </c>
      <c r="N26" s="141">
        <v>320</v>
      </c>
      <c r="O26" s="158"/>
      <c r="P26" s="141">
        <v>160</v>
      </c>
      <c r="Q26" s="142">
        <v>65</v>
      </c>
      <c r="R26" s="158">
        <v>20</v>
      </c>
      <c r="S26" s="98">
        <f t="shared" si="2"/>
        <v>565</v>
      </c>
      <c r="T26" s="290"/>
      <c r="U26" s="144"/>
      <c r="V26" s="144"/>
      <c r="W26" s="179"/>
      <c r="X26" s="98">
        <f t="shared" si="3"/>
        <v>0</v>
      </c>
      <c r="Y26" s="137">
        <v>25</v>
      </c>
      <c r="Z26" s="137"/>
      <c r="AA26" s="158">
        <v>150</v>
      </c>
      <c r="AB26" s="141"/>
      <c r="AC26" s="139"/>
      <c r="AD26" s="141">
        <v>500</v>
      </c>
      <c r="AE26" s="142">
        <v>150</v>
      </c>
      <c r="AF26" s="144"/>
      <c r="AG26" s="139">
        <v>50</v>
      </c>
      <c r="AH26" s="287"/>
      <c r="AI26" s="158"/>
      <c r="AJ26" s="98">
        <f t="shared" si="4"/>
        <v>875</v>
      </c>
      <c r="AK26" s="172">
        <v>75</v>
      </c>
      <c r="AL26" s="148"/>
      <c r="AM26" s="98">
        <f t="shared" si="11"/>
        <v>75</v>
      </c>
      <c r="AN26" s="172"/>
      <c r="AO26" s="142">
        <v>17.989999999999998</v>
      </c>
      <c r="AP26" s="142">
        <v>25</v>
      </c>
      <c r="AQ26" s="144"/>
      <c r="AR26" s="195"/>
      <c r="AS26" s="98">
        <f t="shared" si="5"/>
        <v>42.989999999999995</v>
      </c>
      <c r="AT26" s="141">
        <v>100</v>
      </c>
      <c r="AU26" s="144">
        <v>25</v>
      </c>
      <c r="AV26" s="144"/>
      <c r="AW26" s="144"/>
      <c r="AX26" s="144"/>
      <c r="AY26" s="158"/>
      <c r="AZ26" s="98">
        <f t="shared" si="6"/>
        <v>125</v>
      </c>
      <c r="BA26" s="193"/>
      <c r="BB26" s="294">
        <v>50</v>
      </c>
      <c r="BC26" s="142">
        <v>30</v>
      </c>
      <c r="BD26" s="187"/>
      <c r="BE26" s="158">
        <f>15.4*5</f>
        <v>77</v>
      </c>
      <c r="BF26" s="98">
        <f t="shared" si="7"/>
        <v>80</v>
      </c>
      <c r="BG26" s="237">
        <v>25</v>
      </c>
      <c r="BI26" s="122">
        <f t="shared" si="8"/>
        <v>2984.99</v>
      </c>
      <c r="BJ26" s="252">
        <v>644</v>
      </c>
      <c r="BK26" s="254">
        <v>644</v>
      </c>
      <c r="BL26" s="254">
        <v>644</v>
      </c>
      <c r="BM26" s="254">
        <v>644</v>
      </c>
      <c r="BN26" s="253">
        <v>644</v>
      </c>
      <c r="BO26" s="255"/>
      <c r="BP26" s="244">
        <f t="shared" ref="BP26:BP33" si="13">SUM(BJ26:BO26)</f>
        <v>3220</v>
      </c>
      <c r="BQ26" s="245">
        <f t="shared" ref="BQ26:BQ33" si="14">SUM(BP26-BI26)</f>
        <v>235.01000000000022</v>
      </c>
      <c r="BR26" s="100">
        <f>SUM(BR25,BQ26)</f>
        <v>509.25000000000136</v>
      </c>
    </row>
    <row r="27" spans="1:145" x14ac:dyDescent="0.35">
      <c r="A27" s="204" t="s">
        <v>6</v>
      </c>
      <c r="B27" s="173">
        <v>500</v>
      </c>
      <c r="C27" s="160"/>
      <c r="D27" s="185">
        <v>50</v>
      </c>
      <c r="E27" s="173"/>
      <c r="F27" s="160">
        <v>50</v>
      </c>
      <c r="G27" s="173"/>
      <c r="H27" s="295"/>
      <c r="I27" s="185">
        <v>20</v>
      </c>
      <c r="J27" s="295">
        <v>400</v>
      </c>
      <c r="K27" s="173"/>
      <c r="L27" s="296"/>
      <c r="M27" s="98">
        <f t="shared" si="1"/>
        <v>1020</v>
      </c>
      <c r="N27" s="150">
        <v>320</v>
      </c>
      <c r="O27" s="155">
        <v>250</v>
      </c>
      <c r="P27" s="150">
        <v>160</v>
      </c>
      <c r="Q27" s="152"/>
      <c r="R27" s="155">
        <v>20</v>
      </c>
      <c r="S27" s="98">
        <f t="shared" si="2"/>
        <v>750</v>
      </c>
      <c r="T27" s="291"/>
      <c r="U27" s="160"/>
      <c r="V27" s="160"/>
      <c r="W27" s="181"/>
      <c r="X27" s="98">
        <f t="shared" si="3"/>
        <v>0</v>
      </c>
      <c r="Y27" s="136">
        <v>25</v>
      </c>
      <c r="Z27" s="136"/>
      <c r="AA27" s="155">
        <v>150</v>
      </c>
      <c r="AB27" s="150"/>
      <c r="AC27" s="138"/>
      <c r="AD27" s="150">
        <v>500</v>
      </c>
      <c r="AE27" s="152">
        <v>150</v>
      </c>
      <c r="AF27" s="160"/>
      <c r="AG27" s="138">
        <v>50</v>
      </c>
      <c r="AH27" s="297"/>
      <c r="AI27" s="155"/>
      <c r="AJ27" s="98">
        <f t="shared" si="4"/>
        <v>875</v>
      </c>
      <c r="AK27" s="173">
        <v>75</v>
      </c>
      <c r="AL27" s="185"/>
      <c r="AM27" s="98">
        <f t="shared" si="11"/>
        <v>75</v>
      </c>
      <c r="AN27" s="173"/>
      <c r="AO27" s="152">
        <v>17.989999999999998</v>
      </c>
      <c r="AP27" s="152">
        <v>25</v>
      </c>
      <c r="AQ27" s="163"/>
      <c r="AR27" s="198"/>
      <c r="AS27" s="98">
        <f t="shared" si="5"/>
        <v>42.989999999999995</v>
      </c>
      <c r="AT27" s="150">
        <v>100</v>
      </c>
      <c r="AU27" s="160">
        <v>25</v>
      </c>
      <c r="AV27" s="160"/>
      <c r="AW27" s="160"/>
      <c r="AX27" s="160"/>
      <c r="AY27" s="155"/>
      <c r="AZ27" s="98">
        <f t="shared" si="6"/>
        <v>125</v>
      </c>
      <c r="BA27" s="196"/>
      <c r="BB27" s="298">
        <v>50</v>
      </c>
      <c r="BC27" s="152">
        <v>30</v>
      </c>
      <c r="BD27" s="190"/>
      <c r="BE27" s="155">
        <f t="shared" si="12"/>
        <v>61.6</v>
      </c>
      <c r="BF27" s="98">
        <f t="shared" si="7"/>
        <v>80</v>
      </c>
      <c r="BG27" s="238">
        <v>25</v>
      </c>
      <c r="BI27" s="99">
        <f t="shared" si="8"/>
        <v>3054.5899999999997</v>
      </c>
      <c r="BJ27" s="256">
        <v>644</v>
      </c>
      <c r="BK27" s="258">
        <v>644</v>
      </c>
      <c r="BL27" s="258">
        <v>644</v>
      </c>
      <c r="BM27" s="258">
        <v>644</v>
      </c>
      <c r="BN27" s="257"/>
      <c r="BO27" s="259"/>
      <c r="BP27" s="246">
        <f t="shared" si="13"/>
        <v>2576</v>
      </c>
      <c r="BQ27" s="247">
        <f t="shared" si="14"/>
        <v>-478.58999999999969</v>
      </c>
      <c r="BR27" s="101">
        <f t="shared" ref="BR27:BR29" si="15">SUM(BR26,BQ27)</f>
        <v>30.660000000001673</v>
      </c>
    </row>
    <row r="28" spans="1:145" x14ac:dyDescent="0.35">
      <c r="A28" s="203" t="s">
        <v>5</v>
      </c>
      <c r="B28" s="172">
        <v>500</v>
      </c>
      <c r="C28" s="144"/>
      <c r="D28" s="148">
        <v>50</v>
      </c>
      <c r="E28" s="172"/>
      <c r="F28" s="144">
        <v>50</v>
      </c>
      <c r="G28" s="172"/>
      <c r="H28" s="288"/>
      <c r="I28" s="148">
        <v>20</v>
      </c>
      <c r="J28" s="288">
        <v>400</v>
      </c>
      <c r="K28" s="172">
        <v>50</v>
      </c>
      <c r="L28" s="289"/>
      <c r="M28" s="98">
        <f t="shared" si="1"/>
        <v>1070</v>
      </c>
      <c r="N28" s="141">
        <v>320</v>
      </c>
      <c r="O28" s="158"/>
      <c r="P28" s="141">
        <v>160</v>
      </c>
      <c r="Q28" s="142"/>
      <c r="R28" s="158">
        <v>20</v>
      </c>
      <c r="S28" s="98">
        <f t="shared" si="2"/>
        <v>500</v>
      </c>
      <c r="T28" s="290"/>
      <c r="U28" s="144"/>
      <c r="V28" s="144"/>
      <c r="W28" s="179"/>
      <c r="X28" s="98">
        <f t="shared" si="3"/>
        <v>0</v>
      </c>
      <c r="Y28" s="137">
        <v>25</v>
      </c>
      <c r="Z28" s="137"/>
      <c r="AA28" s="158">
        <v>150</v>
      </c>
      <c r="AB28" s="141"/>
      <c r="AC28" s="139"/>
      <c r="AD28" s="141">
        <v>500</v>
      </c>
      <c r="AE28" s="142">
        <v>150</v>
      </c>
      <c r="AF28" s="144"/>
      <c r="AG28" s="139">
        <v>50</v>
      </c>
      <c r="AH28" s="287"/>
      <c r="AI28" s="158"/>
      <c r="AJ28" s="98">
        <f t="shared" si="4"/>
        <v>875</v>
      </c>
      <c r="AK28" s="172">
        <v>75</v>
      </c>
      <c r="AL28" s="148"/>
      <c r="AM28" s="98">
        <f t="shared" si="11"/>
        <v>75</v>
      </c>
      <c r="AN28" s="172"/>
      <c r="AO28" s="142">
        <v>17.989999999999998</v>
      </c>
      <c r="AP28" s="142">
        <v>25</v>
      </c>
      <c r="AQ28" s="146"/>
      <c r="AR28" s="195"/>
      <c r="AS28" s="98">
        <f t="shared" si="5"/>
        <v>42.989999999999995</v>
      </c>
      <c r="AT28" s="141">
        <v>100</v>
      </c>
      <c r="AU28" s="144">
        <v>25</v>
      </c>
      <c r="AV28" s="144"/>
      <c r="AW28" s="144"/>
      <c r="AX28" s="144"/>
      <c r="AY28" s="158"/>
      <c r="AZ28" s="98">
        <f t="shared" si="6"/>
        <v>125</v>
      </c>
      <c r="BA28" s="193"/>
      <c r="BB28" s="294">
        <v>50</v>
      </c>
      <c r="BC28" s="142">
        <v>30</v>
      </c>
      <c r="BD28" s="187"/>
      <c r="BE28" s="158">
        <f>15.4*5</f>
        <v>77</v>
      </c>
      <c r="BF28" s="98">
        <f t="shared" si="7"/>
        <v>80</v>
      </c>
      <c r="BG28" s="237">
        <v>25</v>
      </c>
      <c r="BI28" s="122">
        <f t="shared" si="8"/>
        <v>2869.99</v>
      </c>
      <c r="BJ28" s="252">
        <v>644</v>
      </c>
      <c r="BK28" s="254">
        <v>644</v>
      </c>
      <c r="BL28" s="254">
        <v>644</v>
      </c>
      <c r="BM28" s="254">
        <v>644</v>
      </c>
      <c r="BN28" s="253">
        <v>644</v>
      </c>
      <c r="BO28" s="255"/>
      <c r="BP28" s="244">
        <f t="shared" si="13"/>
        <v>3220</v>
      </c>
      <c r="BQ28" s="245">
        <f t="shared" si="14"/>
        <v>350.01000000000022</v>
      </c>
      <c r="BR28" s="100">
        <f t="shared" si="15"/>
        <v>380.67000000000189</v>
      </c>
    </row>
    <row r="29" spans="1:145" x14ac:dyDescent="0.35">
      <c r="A29" s="204" t="s">
        <v>48</v>
      </c>
      <c r="B29" s="173">
        <v>500</v>
      </c>
      <c r="C29" s="160"/>
      <c r="D29" s="185">
        <v>50</v>
      </c>
      <c r="E29" s="173"/>
      <c r="F29" s="160">
        <v>50</v>
      </c>
      <c r="G29" s="173"/>
      <c r="H29" s="295"/>
      <c r="I29" s="185">
        <v>20</v>
      </c>
      <c r="J29" s="295">
        <v>400</v>
      </c>
      <c r="K29" s="173"/>
      <c r="L29" s="296"/>
      <c r="M29" s="98">
        <f t="shared" si="1"/>
        <v>1020</v>
      </c>
      <c r="N29" s="150">
        <v>320</v>
      </c>
      <c r="O29" s="155"/>
      <c r="P29" s="150">
        <v>160</v>
      </c>
      <c r="Q29" s="152"/>
      <c r="R29" s="155">
        <v>20</v>
      </c>
      <c r="S29" s="98">
        <f t="shared" si="2"/>
        <v>500</v>
      </c>
      <c r="T29" s="291"/>
      <c r="U29" s="160"/>
      <c r="V29" s="160"/>
      <c r="W29" s="181"/>
      <c r="X29" s="98">
        <f t="shared" si="3"/>
        <v>0</v>
      </c>
      <c r="Y29" s="136">
        <v>25</v>
      </c>
      <c r="Z29" s="136"/>
      <c r="AA29" s="155">
        <v>150</v>
      </c>
      <c r="AB29" s="150"/>
      <c r="AC29" s="138"/>
      <c r="AD29" s="150">
        <v>500</v>
      </c>
      <c r="AE29" s="152">
        <v>150</v>
      </c>
      <c r="AF29" s="160"/>
      <c r="AG29" s="138">
        <v>50</v>
      </c>
      <c r="AH29" s="297"/>
      <c r="AI29" s="155"/>
      <c r="AJ29" s="98">
        <f t="shared" si="4"/>
        <v>875</v>
      </c>
      <c r="AK29" s="173">
        <v>75</v>
      </c>
      <c r="AL29" s="185"/>
      <c r="AM29" s="98">
        <f t="shared" si="11"/>
        <v>75</v>
      </c>
      <c r="AN29" s="173"/>
      <c r="AO29" s="152">
        <v>17.989999999999998</v>
      </c>
      <c r="AP29" s="152">
        <v>25</v>
      </c>
      <c r="AQ29" s="160"/>
      <c r="AR29" s="198"/>
      <c r="AS29" s="98">
        <f t="shared" si="5"/>
        <v>42.989999999999995</v>
      </c>
      <c r="AT29" s="150">
        <v>100</v>
      </c>
      <c r="AU29" s="160">
        <v>25</v>
      </c>
      <c r="AV29" s="160"/>
      <c r="AW29" s="160"/>
      <c r="AX29" s="160"/>
      <c r="AY29" s="155"/>
      <c r="AZ29" s="98">
        <f t="shared" si="6"/>
        <v>125</v>
      </c>
      <c r="BA29" s="196"/>
      <c r="BB29" s="298">
        <v>50</v>
      </c>
      <c r="BC29" s="152">
        <v>30</v>
      </c>
      <c r="BD29" s="190"/>
      <c r="BE29" s="155">
        <f t="shared" si="12"/>
        <v>61.6</v>
      </c>
      <c r="BF29" s="98">
        <f t="shared" si="7"/>
        <v>80</v>
      </c>
      <c r="BG29" s="238">
        <v>25</v>
      </c>
      <c r="BI29" s="99">
        <f t="shared" si="8"/>
        <v>2804.5899999999997</v>
      </c>
      <c r="BJ29" s="256">
        <v>644</v>
      </c>
      <c r="BK29" s="258">
        <v>644</v>
      </c>
      <c r="BL29" s="258">
        <v>644</v>
      </c>
      <c r="BM29" s="258">
        <v>644</v>
      </c>
      <c r="BN29" s="257"/>
      <c r="BO29" s="259"/>
      <c r="BP29" s="246">
        <f t="shared" si="13"/>
        <v>2576</v>
      </c>
      <c r="BQ29" s="247">
        <f t="shared" si="14"/>
        <v>-228.58999999999969</v>
      </c>
      <c r="BR29" s="101">
        <f t="shared" si="15"/>
        <v>152.0800000000022</v>
      </c>
    </row>
    <row r="30" spans="1:145" x14ac:dyDescent="0.35">
      <c r="A30" s="203" t="s">
        <v>4</v>
      </c>
      <c r="B30" s="172">
        <v>500</v>
      </c>
      <c r="C30" s="144"/>
      <c r="D30" s="148">
        <v>50</v>
      </c>
      <c r="E30" s="172"/>
      <c r="F30" s="144">
        <v>50</v>
      </c>
      <c r="G30" s="172"/>
      <c r="H30" s="288"/>
      <c r="I30" s="148">
        <v>20</v>
      </c>
      <c r="J30" s="288">
        <v>400</v>
      </c>
      <c r="K30" s="172">
        <v>50</v>
      </c>
      <c r="L30" s="289"/>
      <c r="M30" s="98">
        <f t="shared" si="1"/>
        <v>1070</v>
      </c>
      <c r="N30" s="141">
        <v>320</v>
      </c>
      <c r="O30" s="158"/>
      <c r="P30" s="141">
        <v>160</v>
      </c>
      <c r="Q30" s="142">
        <v>65</v>
      </c>
      <c r="R30" s="158">
        <v>20</v>
      </c>
      <c r="S30" s="98">
        <f t="shared" si="2"/>
        <v>565</v>
      </c>
      <c r="T30" s="290"/>
      <c r="U30" s="144"/>
      <c r="V30" s="144"/>
      <c r="W30" s="179"/>
      <c r="X30" s="98">
        <f t="shared" si="3"/>
        <v>0</v>
      </c>
      <c r="Y30" s="137">
        <v>25</v>
      </c>
      <c r="Z30" s="137"/>
      <c r="AA30" s="158">
        <v>150</v>
      </c>
      <c r="AB30" s="141"/>
      <c r="AC30" s="139"/>
      <c r="AD30" s="141">
        <v>500</v>
      </c>
      <c r="AE30" s="142">
        <v>150</v>
      </c>
      <c r="AF30" s="144"/>
      <c r="AG30" s="139">
        <v>50</v>
      </c>
      <c r="AH30" s="287"/>
      <c r="AI30" s="158"/>
      <c r="AJ30" s="98">
        <f t="shared" si="4"/>
        <v>875</v>
      </c>
      <c r="AK30" s="172">
        <v>75</v>
      </c>
      <c r="AL30" s="148"/>
      <c r="AM30" s="98">
        <f t="shared" si="11"/>
        <v>75</v>
      </c>
      <c r="AN30" s="172"/>
      <c r="AO30" s="142">
        <v>17.989999999999998</v>
      </c>
      <c r="AP30" s="142">
        <v>25</v>
      </c>
      <c r="AQ30" s="146"/>
      <c r="AR30" s="195"/>
      <c r="AS30" s="98">
        <f t="shared" si="5"/>
        <v>42.989999999999995</v>
      </c>
      <c r="AT30" s="141">
        <v>100</v>
      </c>
      <c r="AU30" s="144">
        <v>25</v>
      </c>
      <c r="AV30" s="144"/>
      <c r="AW30" s="144"/>
      <c r="AX30" s="144"/>
      <c r="AY30" s="158"/>
      <c r="AZ30" s="98">
        <f t="shared" si="6"/>
        <v>125</v>
      </c>
      <c r="BA30" s="193"/>
      <c r="BB30" s="294">
        <v>50</v>
      </c>
      <c r="BC30" s="142">
        <v>30</v>
      </c>
      <c r="BD30" s="187"/>
      <c r="BE30" s="158">
        <f t="shared" si="12"/>
        <v>61.6</v>
      </c>
      <c r="BF30" s="98">
        <f t="shared" si="7"/>
        <v>80</v>
      </c>
      <c r="BG30" s="237">
        <v>25</v>
      </c>
      <c r="BI30" s="122">
        <f t="shared" si="8"/>
        <v>2919.5899999999997</v>
      </c>
      <c r="BJ30" s="252">
        <v>644</v>
      </c>
      <c r="BK30" s="254">
        <v>644</v>
      </c>
      <c r="BL30" s="254">
        <v>644</v>
      </c>
      <c r="BM30" s="254">
        <v>644</v>
      </c>
      <c r="BN30" s="253"/>
      <c r="BO30" s="255"/>
      <c r="BP30" s="244">
        <f t="shared" si="13"/>
        <v>2576</v>
      </c>
      <c r="BQ30" s="245">
        <f t="shared" si="14"/>
        <v>-343.58999999999969</v>
      </c>
      <c r="BR30" s="100">
        <f>SUM(BR29,BQ30)</f>
        <v>-191.50999999999749</v>
      </c>
    </row>
    <row r="31" spans="1:145" x14ac:dyDescent="0.35">
      <c r="A31" s="205" t="s">
        <v>3</v>
      </c>
      <c r="B31" s="173">
        <v>500</v>
      </c>
      <c r="C31" s="160"/>
      <c r="D31" s="185">
        <v>50</v>
      </c>
      <c r="E31" s="173"/>
      <c r="F31" s="160">
        <v>50</v>
      </c>
      <c r="G31" s="173"/>
      <c r="H31" s="295"/>
      <c r="I31" s="185">
        <v>20</v>
      </c>
      <c r="J31" s="295">
        <v>400</v>
      </c>
      <c r="K31" s="173"/>
      <c r="L31" s="296"/>
      <c r="M31" s="98">
        <f t="shared" si="1"/>
        <v>1020</v>
      </c>
      <c r="N31" s="150">
        <v>320</v>
      </c>
      <c r="O31" s="155"/>
      <c r="P31" s="150">
        <v>160</v>
      </c>
      <c r="Q31" s="152"/>
      <c r="R31" s="155">
        <v>20</v>
      </c>
      <c r="S31" s="98">
        <f t="shared" si="2"/>
        <v>500</v>
      </c>
      <c r="T31" s="291"/>
      <c r="U31" s="189"/>
      <c r="V31" s="189"/>
      <c r="W31" s="181"/>
      <c r="X31" s="98">
        <f t="shared" si="3"/>
        <v>0</v>
      </c>
      <c r="Y31" s="136">
        <v>25</v>
      </c>
      <c r="Z31" s="136"/>
      <c r="AA31" s="155">
        <v>150</v>
      </c>
      <c r="AB31" s="150"/>
      <c r="AC31" s="138"/>
      <c r="AD31" s="150">
        <v>500</v>
      </c>
      <c r="AE31" s="152">
        <v>150</v>
      </c>
      <c r="AF31" s="160"/>
      <c r="AG31" s="138">
        <v>50</v>
      </c>
      <c r="AH31" s="297"/>
      <c r="AI31" s="155"/>
      <c r="AJ31" s="98">
        <f t="shared" si="4"/>
        <v>875</v>
      </c>
      <c r="AK31" s="173">
        <v>75</v>
      </c>
      <c r="AL31" s="185"/>
      <c r="AM31" s="98">
        <f t="shared" si="11"/>
        <v>75</v>
      </c>
      <c r="AN31" s="173"/>
      <c r="AO31" s="152">
        <v>17.989999999999998</v>
      </c>
      <c r="AP31" s="152">
        <v>25</v>
      </c>
      <c r="AQ31" s="174"/>
      <c r="AR31" s="198"/>
      <c r="AS31" s="98">
        <f t="shared" si="5"/>
        <v>42.989999999999995</v>
      </c>
      <c r="AT31" s="150">
        <v>100</v>
      </c>
      <c r="AU31" s="160">
        <v>25</v>
      </c>
      <c r="AV31" s="160"/>
      <c r="AW31" s="160"/>
      <c r="AX31" s="160"/>
      <c r="AY31" s="155"/>
      <c r="AZ31" s="98">
        <f t="shared" si="6"/>
        <v>125</v>
      </c>
      <c r="BA31" s="196"/>
      <c r="BB31" s="298">
        <v>50</v>
      </c>
      <c r="BC31" s="152">
        <v>30</v>
      </c>
      <c r="BD31" s="190"/>
      <c r="BE31" s="155">
        <f>15.4*5</f>
        <v>77</v>
      </c>
      <c r="BF31" s="98">
        <f t="shared" si="7"/>
        <v>80</v>
      </c>
      <c r="BG31" s="238">
        <v>25</v>
      </c>
      <c r="BI31" s="99">
        <f t="shared" si="8"/>
        <v>2819.99</v>
      </c>
      <c r="BJ31" s="256">
        <v>644</v>
      </c>
      <c r="BK31" s="258">
        <v>644</v>
      </c>
      <c r="BL31" s="258">
        <v>644</v>
      </c>
      <c r="BM31" s="258">
        <v>644</v>
      </c>
      <c r="BN31" s="257">
        <v>644</v>
      </c>
      <c r="BO31" s="259"/>
      <c r="BP31" s="246">
        <f t="shared" si="13"/>
        <v>3220</v>
      </c>
      <c r="BQ31" s="247">
        <f t="shared" si="14"/>
        <v>400.01000000000022</v>
      </c>
      <c r="BR31" s="101">
        <f>SUM(BR30,BQ31)</f>
        <v>208.50000000000273</v>
      </c>
    </row>
    <row r="32" spans="1:145" x14ac:dyDescent="0.35">
      <c r="A32" s="203" t="s">
        <v>2</v>
      </c>
      <c r="B32" s="172">
        <v>500</v>
      </c>
      <c r="C32" s="144"/>
      <c r="D32" s="148">
        <v>50</v>
      </c>
      <c r="E32" s="172"/>
      <c r="F32" s="144">
        <v>50</v>
      </c>
      <c r="G32" s="172"/>
      <c r="H32" s="288"/>
      <c r="I32" s="148">
        <v>20</v>
      </c>
      <c r="J32" s="288">
        <v>400</v>
      </c>
      <c r="K32" s="172">
        <v>50</v>
      </c>
      <c r="L32" s="289"/>
      <c r="M32" s="98">
        <f t="shared" si="1"/>
        <v>1070</v>
      </c>
      <c r="N32" s="141">
        <v>320</v>
      </c>
      <c r="O32" s="158"/>
      <c r="P32" s="141">
        <v>160</v>
      </c>
      <c r="Q32" s="142"/>
      <c r="R32" s="158">
        <v>20</v>
      </c>
      <c r="S32" s="98">
        <f t="shared" si="2"/>
        <v>500</v>
      </c>
      <c r="T32" s="290"/>
      <c r="U32" s="188"/>
      <c r="V32" s="188"/>
      <c r="W32" s="179"/>
      <c r="X32" s="98">
        <f t="shared" si="3"/>
        <v>0</v>
      </c>
      <c r="Y32" s="137">
        <v>25</v>
      </c>
      <c r="Z32" s="137"/>
      <c r="AA32" s="158">
        <v>150</v>
      </c>
      <c r="AB32" s="141"/>
      <c r="AC32" s="139"/>
      <c r="AD32" s="141">
        <v>500</v>
      </c>
      <c r="AE32" s="142">
        <v>150</v>
      </c>
      <c r="AF32" s="144"/>
      <c r="AG32" s="139">
        <v>50</v>
      </c>
      <c r="AH32" s="287"/>
      <c r="AI32" s="158"/>
      <c r="AJ32" s="98">
        <f t="shared" si="4"/>
        <v>875</v>
      </c>
      <c r="AK32" s="172">
        <v>75</v>
      </c>
      <c r="AL32" s="148"/>
      <c r="AM32" s="98">
        <f t="shared" si="11"/>
        <v>75</v>
      </c>
      <c r="AN32" s="172"/>
      <c r="AO32" s="142">
        <v>17.989999999999998</v>
      </c>
      <c r="AP32" s="142">
        <v>25</v>
      </c>
      <c r="AQ32" s="146"/>
      <c r="AR32" s="195"/>
      <c r="AS32" s="98">
        <f t="shared" si="5"/>
        <v>42.989999999999995</v>
      </c>
      <c r="AT32" s="141">
        <v>100</v>
      </c>
      <c r="AU32" s="144">
        <v>25</v>
      </c>
      <c r="AV32" s="144"/>
      <c r="AW32" s="144"/>
      <c r="AX32" s="144"/>
      <c r="AY32" s="158"/>
      <c r="AZ32" s="98">
        <f t="shared" si="6"/>
        <v>125</v>
      </c>
      <c r="BA32" s="193"/>
      <c r="BB32" s="294">
        <v>50</v>
      </c>
      <c r="BC32" s="142">
        <v>30</v>
      </c>
      <c r="BD32" s="187"/>
      <c r="BE32" s="158">
        <f t="shared" si="12"/>
        <v>61.6</v>
      </c>
      <c r="BF32" s="98">
        <f t="shared" si="7"/>
        <v>80</v>
      </c>
      <c r="BG32" s="237">
        <v>25</v>
      </c>
      <c r="BI32" s="122">
        <f t="shared" si="8"/>
        <v>2854.5899999999997</v>
      </c>
      <c r="BJ32" s="252">
        <v>644</v>
      </c>
      <c r="BK32" s="254">
        <v>644</v>
      </c>
      <c r="BL32" s="254">
        <v>644</v>
      </c>
      <c r="BM32" s="254">
        <v>644</v>
      </c>
      <c r="BN32" s="253"/>
      <c r="BO32" s="255"/>
      <c r="BP32" s="244">
        <f t="shared" si="13"/>
        <v>2576</v>
      </c>
      <c r="BQ32" s="245">
        <f t="shared" si="14"/>
        <v>-278.58999999999969</v>
      </c>
      <c r="BR32" s="100">
        <f>SUM(BR31,BQ32)</f>
        <v>-70.089999999996962</v>
      </c>
    </row>
    <row r="33" spans="1:145" s="108" customFormat="1" ht="16" thickBot="1" x14ac:dyDescent="0.4">
      <c r="A33" s="206" t="s">
        <v>1</v>
      </c>
      <c r="B33" s="175">
        <v>500</v>
      </c>
      <c r="C33" s="167"/>
      <c r="D33" s="230">
        <v>50</v>
      </c>
      <c r="E33" s="175"/>
      <c r="F33" s="167">
        <v>50</v>
      </c>
      <c r="G33" s="175"/>
      <c r="H33" s="300"/>
      <c r="I33" s="230">
        <v>20</v>
      </c>
      <c r="J33" s="300">
        <v>400</v>
      </c>
      <c r="K33" s="175"/>
      <c r="L33" s="301"/>
      <c r="M33" s="102">
        <f t="shared" si="1"/>
        <v>1020</v>
      </c>
      <c r="N33" s="165">
        <v>320</v>
      </c>
      <c r="O33" s="171"/>
      <c r="P33" s="165">
        <v>160</v>
      </c>
      <c r="Q33" s="166"/>
      <c r="R33" s="171">
        <v>20</v>
      </c>
      <c r="S33" s="102">
        <f t="shared" si="2"/>
        <v>500</v>
      </c>
      <c r="T33" s="292"/>
      <c r="U33" s="293"/>
      <c r="V33" s="293"/>
      <c r="W33" s="183"/>
      <c r="X33" s="102">
        <f t="shared" si="3"/>
        <v>0</v>
      </c>
      <c r="Y33" s="302">
        <v>25</v>
      </c>
      <c r="Z33" s="302"/>
      <c r="AA33" s="171">
        <v>150</v>
      </c>
      <c r="AB33" s="165"/>
      <c r="AC33" s="303"/>
      <c r="AD33" s="165">
        <v>500</v>
      </c>
      <c r="AE33" s="166">
        <v>150</v>
      </c>
      <c r="AF33" s="167"/>
      <c r="AG33" s="303">
        <v>50</v>
      </c>
      <c r="AH33" s="304"/>
      <c r="AI33" s="171"/>
      <c r="AJ33" s="102">
        <f t="shared" si="4"/>
        <v>875</v>
      </c>
      <c r="AK33" s="175">
        <v>75</v>
      </c>
      <c r="AL33" s="230"/>
      <c r="AM33" s="102">
        <f t="shared" si="11"/>
        <v>75</v>
      </c>
      <c r="AN33" s="175"/>
      <c r="AO33" s="166">
        <v>17.989999999999998</v>
      </c>
      <c r="AP33" s="166">
        <v>25</v>
      </c>
      <c r="AQ33" s="169"/>
      <c r="AR33" s="200"/>
      <c r="AS33" s="102">
        <f t="shared" si="5"/>
        <v>42.989999999999995</v>
      </c>
      <c r="AT33" s="165">
        <v>100</v>
      </c>
      <c r="AU33" s="167">
        <v>25</v>
      </c>
      <c r="AV33" s="167"/>
      <c r="AW33" s="167"/>
      <c r="AX33" s="167"/>
      <c r="AY33" s="171"/>
      <c r="AZ33" s="102">
        <f t="shared" si="6"/>
        <v>125</v>
      </c>
      <c r="BA33" s="199"/>
      <c r="BB33" s="305">
        <v>50</v>
      </c>
      <c r="BC33" s="166">
        <v>30</v>
      </c>
      <c r="BD33" s="192"/>
      <c r="BE33" s="171">
        <f t="shared" si="12"/>
        <v>61.6</v>
      </c>
      <c r="BF33" s="102">
        <f t="shared" si="7"/>
        <v>80</v>
      </c>
      <c r="BG33" s="299">
        <v>25</v>
      </c>
      <c r="BH33" s="103"/>
      <c r="BI33" s="104">
        <f t="shared" si="8"/>
        <v>2804.5899999999997</v>
      </c>
      <c r="BJ33" s="275">
        <v>644</v>
      </c>
      <c r="BK33" s="277">
        <v>644</v>
      </c>
      <c r="BL33" s="277">
        <v>644</v>
      </c>
      <c r="BM33" s="277">
        <v>644</v>
      </c>
      <c r="BN33" s="276"/>
      <c r="BO33" s="278"/>
      <c r="BP33" s="279">
        <f t="shared" si="13"/>
        <v>2576</v>
      </c>
      <c r="BQ33" s="280">
        <f t="shared" si="14"/>
        <v>-228.58999999999969</v>
      </c>
      <c r="BR33" s="105">
        <f>SUM(BR32,BQ33)</f>
        <v>-298.67999999999665</v>
      </c>
      <c r="BS33" s="106"/>
      <c r="BX33" s="107"/>
      <c r="BY33" s="107"/>
      <c r="BZ33" s="107"/>
      <c r="CA33" s="107"/>
      <c r="CB33" s="107"/>
      <c r="CC33" s="107"/>
      <c r="CD33" s="107"/>
    </row>
    <row r="34" spans="1:145" ht="16.5" thickTop="1" thickBot="1" x14ac:dyDescent="0.4">
      <c r="A34" s="207" t="s">
        <v>0</v>
      </c>
      <c r="B34" s="109">
        <f t="shared" ref="B34:L34" si="16">SUM(B22:B33)</f>
        <v>6000</v>
      </c>
      <c r="C34" s="110">
        <f t="shared" si="16"/>
        <v>0</v>
      </c>
      <c r="D34" s="111">
        <f t="shared" si="16"/>
        <v>600</v>
      </c>
      <c r="E34" s="109">
        <f t="shared" si="16"/>
        <v>0</v>
      </c>
      <c r="F34" s="110">
        <f t="shared" si="16"/>
        <v>600</v>
      </c>
      <c r="G34" s="109">
        <f t="shared" si="16"/>
        <v>50</v>
      </c>
      <c r="H34" s="109">
        <f t="shared" si="16"/>
        <v>0</v>
      </c>
      <c r="I34" s="111">
        <f t="shared" si="16"/>
        <v>240</v>
      </c>
      <c r="J34" s="112">
        <f t="shared" si="16"/>
        <v>4800</v>
      </c>
      <c r="K34" s="109">
        <f t="shared" si="16"/>
        <v>300</v>
      </c>
      <c r="L34" s="111">
        <f t="shared" si="16"/>
        <v>0</v>
      </c>
      <c r="M34" s="62"/>
      <c r="N34" s="109">
        <f t="shared" ref="N34:R34" si="17">SUM(N22:N33)</f>
        <v>3840</v>
      </c>
      <c r="O34" s="111">
        <f t="shared" si="17"/>
        <v>250</v>
      </c>
      <c r="P34" s="109">
        <f t="shared" si="17"/>
        <v>1920</v>
      </c>
      <c r="Q34" s="110">
        <f t="shared" si="17"/>
        <v>195</v>
      </c>
      <c r="R34" s="111">
        <f t="shared" si="17"/>
        <v>240</v>
      </c>
      <c r="S34" s="62"/>
      <c r="T34" s="109">
        <f t="shared" ref="T34:W34" si="18">SUM(T22:T33)</f>
        <v>0</v>
      </c>
      <c r="U34" s="110">
        <f t="shared" si="18"/>
        <v>1000</v>
      </c>
      <c r="V34" s="110">
        <f t="shared" si="18"/>
        <v>0</v>
      </c>
      <c r="W34" s="111">
        <f t="shared" si="18"/>
        <v>0</v>
      </c>
      <c r="X34" s="63"/>
      <c r="Y34" s="109">
        <f t="shared" ref="Y34:AL34" si="19">SUM(Y22:Y33)</f>
        <v>300</v>
      </c>
      <c r="Z34" s="109">
        <f t="shared" si="19"/>
        <v>0</v>
      </c>
      <c r="AA34" s="111">
        <f t="shared" si="19"/>
        <v>1800</v>
      </c>
      <c r="AB34" s="109">
        <f t="shared" si="19"/>
        <v>0</v>
      </c>
      <c r="AC34" s="111">
        <f t="shared" si="19"/>
        <v>0</v>
      </c>
      <c r="AD34" s="109">
        <f t="shared" si="19"/>
        <v>6000</v>
      </c>
      <c r="AE34" s="110">
        <f t="shared" si="19"/>
        <v>1700</v>
      </c>
      <c r="AF34" s="110">
        <f t="shared" si="19"/>
        <v>0</v>
      </c>
      <c r="AG34" s="111">
        <f t="shared" si="19"/>
        <v>600</v>
      </c>
      <c r="AH34" s="109">
        <f t="shared" si="19"/>
        <v>150</v>
      </c>
      <c r="AI34" s="111">
        <f t="shared" si="19"/>
        <v>0</v>
      </c>
      <c r="AJ34" s="62">
        <f t="shared" si="19"/>
        <v>10550</v>
      </c>
      <c r="AK34" s="109">
        <f t="shared" si="19"/>
        <v>900</v>
      </c>
      <c r="AL34" s="111">
        <f t="shared" si="19"/>
        <v>0</v>
      </c>
      <c r="AM34" s="225"/>
      <c r="AN34" s="109">
        <f t="shared" ref="AN34:BE34" si="20">SUM(AN22:AN33)</f>
        <v>0</v>
      </c>
      <c r="AO34" s="110">
        <f t="shared" si="20"/>
        <v>215.88000000000002</v>
      </c>
      <c r="AP34" s="110">
        <f t="shared" si="20"/>
        <v>300</v>
      </c>
      <c r="AQ34" s="110">
        <f t="shared" si="20"/>
        <v>0</v>
      </c>
      <c r="AR34" s="111">
        <f t="shared" si="20"/>
        <v>0</v>
      </c>
      <c r="AS34" s="62">
        <f t="shared" si="20"/>
        <v>515.88</v>
      </c>
      <c r="AT34" s="109">
        <f t="shared" si="20"/>
        <v>1200</v>
      </c>
      <c r="AU34" s="110">
        <f t="shared" si="20"/>
        <v>300</v>
      </c>
      <c r="AV34" s="110">
        <f t="shared" si="20"/>
        <v>0</v>
      </c>
      <c r="AW34" s="110">
        <f t="shared" si="20"/>
        <v>0</v>
      </c>
      <c r="AX34" s="110">
        <f t="shared" si="20"/>
        <v>0</v>
      </c>
      <c r="AY34" s="111">
        <f t="shared" si="20"/>
        <v>0</v>
      </c>
      <c r="AZ34" s="113">
        <f t="shared" si="20"/>
        <v>1500</v>
      </c>
      <c r="BA34" s="109">
        <f t="shared" si="20"/>
        <v>0</v>
      </c>
      <c r="BB34" s="114">
        <f t="shared" si="20"/>
        <v>600</v>
      </c>
      <c r="BC34" s="110">
        <f t="shared" si="20"/>
        <v>360</v>
      </c>
      <c r="BD34" s="110">
        <f t="shared" si="20"/>
        <v>0</v>
      </c>
      <c r="BE34" s="111">
        <f t="shared" si="20"/>
        <v>800.80000000000007</v>
      </c>
      <c r="BF34" s="62"/>
      <c r="BG34" s="140">
        <f>SUM(BG22:BG33)</f>
        <v>525</v>
      </c>
      <c r="BH34" s="58"/>
      <c r="BI34" s="266">
        <f t="shared" ref="BI34:BQ34" si="21">SUM(BI22:BI33)</f>
        <v>35786.679999999993</v>
      </c>
      <c r="BJ34" s="266">
        <f t="shared" si="21"/>
        <v>7728</v>
      </c>
      <c r="BK34" s="268">
        <f t="shared" si="21"/>
        <v>7728</v>
      </c>
      <c r="BL34" s="268">
        <f t="shared" si="21"/>
        <v>7728</v>
      </c>
      <c r="BM34" s="268">
        <f t="shared" si="21"/>
        <v>7728</v>
      </c>
      <c r="BN34" s="267">
        <f t="shared" si="21"/>
        <v>2576</v>
      </c>
      <c r="BO34" s="269">
        <f t="shared" si="21"/>
        <v>0</v>
      </c>
      <c r="BP34" s="270">
        <f t="shared" si="21"/>
        <v>33488</v>
      </c>
      <c r="BQ34" s="271">
        <f t="shared" si="21"/>
        <v>-2298.6799999999967</v>
      </c>
      <c r="BR34" s="115">
        <f>BR33</f>
        <v>-298.67999999999665</v>
      </c>
    </row>
    <row r="35" spans="1:145" ht="16" thickBot="1" x14ac:dyDescent="0.4">
      <c r="A35" s="241" t="s">
        <v>74</v>
      </c>
      <c r="B35" s="354">
        <f>SUM(B34:D34)</f>
        <v>6600</v>
      </c>
      <c r="C35" s="355"/>
      <c r="D35" s="356"/>
      <c r="E35" s="354">
        <f>SUM(E34:F34)</f>
        <v>600</v>
      </c>
      <c r="F35" s="355"/>
      <c r="G35" s="330">
        <f>SUM(G34:I34)</f>
        <v>290</v>
      </c>
      <c r="H35" s="331"/>
      <c r="I35" s="332"/>
      <c r="J35" s="215">
        <f>SUM(J34:J34)</f>
        <v>4800</v>
      </c>
      <c r="K35" s="349">
        <f>SUM(K34:L34)</f>
        <v>300</v>
      </c>
      <c r="L35" s="350"/>
      <c r="M35" s="116"/>
      <c r="N35" s="357">
        <f>SUM(N34:O34)</f>
        <v>4090</v>
      </c>
      <c r="O35" s="358"/>
      <c r="P35" s="357">
        <f>SUM(P34:R34)</f>
        <v>2355</v>
      </c>
      <c r="Q35" s="359"/>
      <c r="R35" s="358"/>
      <c r="S35" s="116"/>
      <c r="T35" s="354"/>
      <c r="U35" s="355"/>
      <c r="V35" s="355"/>
      <c r="W35" s="356"/>
      <c r="X35" s="117"/>
      <c r="Y35" s="202">
        <f>SUM(Y34:Y34)</f>
        <v>300</v>
      </c>
      <c r="Z35" s="346">
        <f>SUM(Z34:AA34)</f>
        <v>1800</v>
      </c>
      <c r="AA35" s="347"/>
      <c r="AB35" s="346">
        <f>SUM(AB34:AC34)</f>
        <v>0</v>
      </c>
      <c r="AC35" s="347"/>
      <c r="AD35" s="346">
        <f>SUM(AD34:AG34)</f>
        <v>8300</v>
      </c>
      <c r="AE35" s="348"/>
      <c r="AF35" s="348"/>
      <c r="AG35" s="347"/>
      <c r="AH35" s="346"/>
      <c r="AI35" s="347"/>
      <c r="AJ35" s="116"/>
      <c r="AK35" s="349"/>
      <c r="AL35" s="350"/>
      <c r="AM35" s="226"/>
      <c r="AN35" s="346"/>
      <c r="AO35" s="348"/>
      <c r="AP35" s="348"/>
      <c r="AQ35" s="348"/>
      <c r="AR35" s="347"/>
      <c r="AS35" s="116"/>
      <c r="AT35" s="346"/>
      <c r="AU35" s="348"/>
      <c r="AV35" s="348"/>
      <c r="AW35" s="348"/>
      <c r="AX35" s="348"/>
      <c r="AY35" s="347"/>
      <c r="AZ35" s="113"/>
      <c r="BA35" s="286">
        <f>SUM(BA34:BA34)</f>
        <v>0</v>
      </c>
      <c r="BB35" s="330">
        <f>SUM(BB34:BE34)</f>
        <v>1760.8000000000002</v>
      </c>
      <c r="BC35" s="331"/>
      <c r="BD35" s="331"/>
      <c r="BE35" s="332"/>
      <c r="BF35" s="62"/>
      <c r="BG35" s="239"/>
      <c r="BH35" s="2"/>
      <c r="BI35" s="260"/>
      <c r="BJ35" s="333">
        <f>SUM(BJ34:BN34)</f>
        <v>33488</v>
      </c>
      <c r="BK35" s="334"/>
      <c r="BL35" s="334"/>
      <c r="BM35" s="334"/>
      <c r="BN35" s="335"/>
      <c r="BO35" s="261"/>
      <c r="BP35" s="262"/>
      <c r="BQ35" s="263"/>
      <c r="BS35" s="118"/>
      <c r="BT35" s="2"/>
      <c r="BU35" s="2"/>
      <c r="BV35" s="2"/>
    </row>
    <row r="36" spans="1:145" ht="16" thickBot="1" x14ac:dyDescent="0.4">
      <c r="A36" s="208" t="s">
        <v>75</v>
      </c>
      <c r="B36" s="336">
        <f>SUM(B34:L34)</f>
        <v>12590</v>
      </c>
      <c r="C36" s="337"/>
      <c r="D36" s="337"/>
      <c r="E36" s="337"/>
      <c r="F36" s="337"/>
      <c r="G36" s="337"/>
      <c r="H36" s="337"/>
      <c r="I36" s="337"/>
      <c r="J36" s="337"/>
      <c r="K36" s="337"/>
      <c r="L36" s="338"/>
      <c r="M36" s="120"/>
      <c r="N36" s="336">
        <f>SUM(N34:R34)</f>
        <v>6445</v>
      </c>
      <c r="O36" s="337"/>
      <c r="P36" s="339"/>
      <c r="Q36" s="339"/>
      <c r="R36" s="340"/>
      <c r="S36" s="120"/>
      <c r="T36" s="336">
        <f>SUM(T34:W34)</f>
        <v>1000</v>
      </c>
      <c r="U36" s="337"/>
      <c r="V36" s="337"/>
      <c r="W36" s="338"/>
      <c r="X36" s="121"/>
      <c r="Y36" s="336">
        <f>SUM(Y34:AI34)</f>
        <v>10550</v>
      </c>
      <c r="Z36" s="337"/>
      <c r="AA36" s="337"/>
      <c r="AB36" s="337"/>
      <c r="AC36" s="337"/>
      <c r="AD36" s="337"/>
      <c r="AE36" s="337"/>
      <c r="AF36" s="337"/>
      <c r="AG36" s="337"/>
      <c r="AH36" s="337"/>
      <c r="AI36" s="338"/>
      <c r="AJ36" s="120"/>
      <c r="AK36" s="336">
        <f>SUM(AK34:AL34)</f>
        <v>900</v>
      </c>
      <c r="AL36" s="341"/>
      <c r="AM36" s="222"/>
      <c r="AN36" s="342">
        <f>SUM(AN34:AR34)</f>
        <v>515.88</v>
      </c>
      <c r="AO36" s="343"/>
      <c r="AP36" s="343"/>
      <c r="AQ36" s="343"/>
      <c r="AR36" s="344"/>
      <c r="AS36" s="120"/>
      <c r="AT36" s="342">
        <f>SUM(AT34:AY34)</f>
        <v>1500</v>
      </c>
      <c r="AU36" s="343"/>
      <c r="AV36" s="343"/>
      <c r="AW36" s="343"/>
      <c r="AX36" s="343"/>
      <c r="AY36" s="345"/>
      <c r="AZ36" s="120"/>
      <c r="BA36" s="336">
        <f>SUM(BA34:BE34)</f>
        <v>1760.8000000000002</v>
      </c>
      <c r="BB36" s="337"/>
      <c r="BC36" s="337"/>
      <c r="BD36" s="337"/>
      <c r="BE36" s="338"/>
      <c r="BF36" s="120"/>
      <c r="BG36" s="240">
        <f>SUM(BG34)</f>
        <v>525</v>
      </c>
      <c r="BH36" s="3"/>
      <c r="BI36" s="260"/>
      <c r="BJ36" s="264"/>
      <c r="BK36" s="265"/>
      <c r="BL36" s="265"/>
      <c r="BM36" s="265"/>
      <c r="BN36" s="265"/>
      <c r="BO36" s="261"/>
      <c r="BP36" s="262"/>
      <c r="BQ36" s="263"/>
      <c r="BS36" s="118"/>
      <c r="BT36" s="2"/>
      <c r="BU36" s="2"/>
      <c r="BV36" s="2"/>
      <c r="BW36" s="2"/>
      <c r="BX36" s="119"/>
      <c r="BY36" s="119"/>
      <c r="BZ36" s="119"/>
      <c r="CA36" s="119"/>
      <c r="CB36" s="119"/>
      <c r="CC36" s="119"/>
      <c r="CD36" s="119"/>
      <c r="CE36" s="2"/>
      <c r="CF36" s="2"/>
      <c r="CG36" s="2"/>
    </row>
    <row r="37" spans="1:145" s="8" customFormat="1" x14ac:dyDescent="0.35">
      <c r="A37" s="58"/>
      <c r="M37" s="59"/>
      <c r="S37" s="59"/>
      <c r="T37" s="16"/>
      <c r="U37" s="16"/>
      <c r="V37" s="16"/>
      <c r="W37" s="16"/>
      <c r="X37" s="17"/>
      <c r="AJ37" s="59"/>
      <c r="AM37" s="222"/>
      <c r="AS37" s="59"/>
      <c r="AZ37" s="59"/>
      <c r="BF37" s="59"/>
      <c r="BH37" s="3"/>
      <c r="BI37" s="2"/>
      <c r="BJ37" s="3"/>
      <c r="BK37" s="3"/>
      <c r="BL37" s="3"/>
      <c r="BM37" s="3"/>
      <c r="BN37" s="3"/>
      <c r="BO37" s="3"/>
      <c r="BP37" s="2"/>
      <c r="BQ37" s="9"/>
      <c r="BR37" s="9"/>
      <c r="BS37" s="10"/>
      <c r="BT37" s="3"/>
      <c r="BU37" s="3"/>
      <c r="BV37" s="3"/>
      <c r="BW37" s="3"/>
      <c r="BX37" s="11"/>
      <c r="BY37" s="11"/>
      <c r="BZ37" s="11"/>
      <c r="CA37" s="11"/>
      <c r="CB37" s="11"/>
      <c r="CC37" s="11"/>
      <c r="CD37" s="11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</row>
    <row r="38" spans="1:145" ht="16" thickBot="1" x14ac:dyDescent="0.4">
      <c r="M38" s="17"/>
      <c r="S38" s="17"/>
      <c r="AJ38" s="17"/>
      <c r="AM38" s="227"/>
      <c r="AS38" s="17"/>
      <c r="AZ38" s="17"/>
      <c r="BF38" s="17"/>
      <c r="BH38" s="3"/>
    </row>
    <row r="39" spans="1:145" s="8" customFormat="1" ht="21.5" thickBot="1" x14ac:dyDescent="0.55000000000000004">
      <c r="A39" s="123">
        <v>2027</v>
      </c>
      <c r="B39" s="351" t="s">
        <v>34</v>
      </c>
      <c r="C39" s="352"/>
      <c r="D39" s="360"/>
      <c r="E39" s="360"/>
      <c r="F39" s="360"/>
      <c r="G39" s="360"/>
      <c r="H39" s="360"/>
      <c r="I39" s="360"/>
      <c r="J39" s="360"/>
      <c r="K39" s="360"/>
      <c r="L39" s="361"/>
      <c r="M39" s="62"/>
      <c r="N39" s="351" t="s">
        <v>45</v>
      </c>
      <c r="O39" s="352"/>
      <c r="P39" s="352"/>
      <c r="Q39" s="352"/>
      <c r="R39" s="353"/>
      <c r="S39" s="62"/>
      <c r="T39" s="362" t="s">
        <v>44</v>
      </c>
      <c r="U39" s="363"/>
      <c r="V39" s="363"/>
      <c r="W39" s="364"/>
      <c r="X39" s="63"/>
      <c r="Y39" s="352" t="s">
        <v>28</v>
      </c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62"/>
      <c r="AK39" s="351" t="s">
        <v>43</v>
      </c>
      <c r="AL39" s="353"/>
      <c r="AM39" s="223"/>
      <c r="AN39" s="351" t="s">
        <v>71</v>
      </c>
      <c r="AO39" s="352"/>
      <c r="AP39" s="352"/>
      <c r="AQ39" s="352"/>
      <c r="AR39" s="353"/>
      <c r="AS39" s="62"/>
      <c r="AT39" s="351" t="s">
        <v>72</v>
      </c>
      <c r="AU39" s="352"/>
      <c r="AV39" s="352"/>
      <c r="AW39" s="352"/>
      <c r="AX39" s="352"/>
      <c r="AY39" s="353"/>
      <c r="AZ39" s="65"/>
      <c r="BA39" s="351" t="s">
        <v>73</v>
      </c>
      <c r="BB39" s="352"/>
      <c r="BC39" s="352"/>
      <c r="BD39" s="352"/>
      <c r="BE39" s="353"/>
      <c r="BF39" s="62"/>
      <c r="BG39" s="209" t="s">
        <v>42</v>
      </c>
      <c r="BH39" s="64"/>
      <c r="BI39" s="64"/>
      <c r="BJ39" s="64"/>
      <c r="BK39" s="64"/>
      <c r="BL39" s="64"/>
      <c r="BM39" s="64"/>
      <c r="BN39" s="64"/>
      <c r="BO39" s="64"/>
      <c r="BP39" s="64"/>
      <c r="BQ39" s="66"/>
      <c r="BR39" s="66"/>
      <c r="BS39" s="10"/>
      <c r="BT39" s="3"/>
      <c r="BU39" s="3"/>
      <c r="BV39" s="3"/>
      <c r="BW39" s="3"/>
      <c r="BX39" s="11"/>
      <c r="BY39" s="11"/>
      <c r="BZ39" s="11"/>
      <c r="CA39" s="11"/>
      <c r="CB39" s="11"/>
      <c r="CC39" s="11"/>
      <c r="CD39" s="11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</row>
    <row r="40" spans="1:145" s="82" customFormat="1" x14ac:dyDescent="0.35">
      <c r="A40" s="124"/>
      <c r="B40" s="125" t="s">
        <v>77</v>
      </c>
      <c r="C40" s="126" t="s">
        <v>41</v>
      </c>
      <c r="D40" s="127" t="s">
        <v>67</v>
      </c>
      <c r="E40" s="125" t="s">
        <v>40</v>
      </c>
      <c r="F40" s="126" t="s">
        <v>68</v>
      </c>
      <c r="G40" s="125" t="s">
        <v>39</v>
      </c>
      <c r="H40" s="328" t="s">
        <v>38</v>
      </c>
      <c r="I40" s="127" t="s">
        <v>90</v>
      </c>
      <c r="J40" s="130" t="s">
        <v>37</v>
      </c>
      <c r="K40" s="125" t="s">
        <v>36</v>
      </c>
      <c r="L40" s="127" t="s">
        <v>69</v>
      </c>
      <c r="M40" s="73"/>
      <c r="N40" s="125" t="s">
        <v>78</v>
      </c>
      <c r="O40" s="127" t="s">
        <v>32</v>
      </c>
      <c r="P40" s="125" t="s">
        <v>35</v>
      </c>
      <c r="Q40" s="126" t="s">
        <v>31</v>
      </c>
      <c r="R40" s="127" t="s">
        <v>30</v>
      </c>
      <c r="S40" s="73"/>
      <c r="T40" s="281" t="s">
        <v>34</v>
      </c>
      <c r="U40" s="129" t="s">
        <v>33</v>
      </c>
      <c r="V40" s="129" t="s">
        <v>16</v>
      </c>
      <c r="W40" s="282" t="s">
        <v>70</v>
      </c>
      <c r="X40" s="73"/>
      <c r="Y40" s="125" t="s">
        <v>79</v>
      </c>
      <c r="Z40" s="125" t="s">
        <v>29</v>
      </c>
      <c r="AA40" s="127" t="s">
        <v>28</v>
      </c>
      <c r="AB40" s="125" t="s">
        <v>80</v>
      </c>
      <c r="AC40" s="127" t="s">
        <v>81</v>
      </c>
      <c r="AD40" s="125" t="s">
        <v>27</v>
      </c>
      <c r="AE40" s="126" t="s">
        <v>26</v>
      </c>
      <c r="AF40" s="126" t="s">
        <v>25</v>
      </c>
      <c r="AG40" s="127" t="s">
        <v>24</v>
      </c>
      <c r="AH40" s="125" t="s">
        <v>23</v>
      </c>
      <c r="AI40" s="127" t="s">
        <v>22</v>
      </c>
      <c r="AJ40" s="73"/>
      <c r="AK40" s="125">
        <v>1</v>
      </c>
      <c r="AL40" s="127">
        <v>2</v>
      </c>
      <c r="AM40" s="224"/>
      <c r="AN40" s="281" t="s">
        <v>65</v>
      </c>
      <c r="AO40" s="129" t="s">
        <v>21</v>
      </c>
      <c r="AP40" s="129" t="s">
        <v>82</v>
      </c>
      <c r="AQ40" s="129" t="s">
        <v>66</v>
      </c>
      <c r="AR40" s="282" t="s">
        <v>20</v>
      </c>
      <c r="AS40" s="73"/>
      <c r="AT40" s="281">
        <v>1</v>
      </c>
      <c r="AU40" s="129">
        <v>2</v>
      </c>
      <c r="AV40" s="129">
        <v>3</v>
      </c>
      <c r="AW40" s="129">
        <v>4</v>
      </c>
      <c r="AX40" s="129">
        <v>5</v>
      </c>
      <c r="AY40" s="282">
        <v>6</v>
      </c>
      <c r="AZ40" s="75"/>
      <c r="BA40" s="125" t="s">
        <v>83</v>
      </c>
      <c r="BB40" s="128" t="s">
        <v>19</v>
      </c>
      <c r="BC40" s="129" t="s">
        <v>18</v>
      </c>
      <c r="BD40" s="129" t="s">
        <v>17</v>
      </c>
      <c r="BE40" s="282" t="s">
        <v>84</v>
      </c>
      <c r="BF40" s="73"/>
      <c r="BG40" s="283" t="s">
        <v>16</v>
      </c>
      <c r="BH40" s="74"/>
      <c r="BI40" s="124" t="s">
        <v>15</v>
      </c>
      <c r="BJ40" s="132" t="s">
        <v>85</v>
      </c>
      <c r="BK40" s="133" t="s">
        <v>86</v>
      </c>
      <c r="BL40" s="133" t="s">
        <v>87</v>
      </c>
      <c r="BM40" s="133" t="s">
        <v>88</v>
      </c>
      <c r="BN40" s="134" t="s">
        <v>89</v>
      </c>
      <c r="BO40" s="284" t="s">
        <v>14</v>
      </c>
      <c r="BP40" s="131" t="s">
        <v>13</v>
      </c>
      <c r="BQ40" s="135" t="s">
        <v>12</v>
      </c>
      <c r="BR40" s="135" t="s">
        <v>11</v>
      </c>
      <c r="BS40" s="81"/>
      <c r="BT40" s="241"/>
      <c r="BU40" s="241"/>
      <c r="BV40" s="241"/>
      <c r="BW40" s="3"/>
      <c r="BX40" s="11"/>
      <c r="BY40" s="11"/>
      <c r="BZ40" s="11"/>
      <c r="CA40" s="11"/>
      <c r="CB40" s="11"/>
      <c r="CC40" s="11"/>
      <c r="CD40" s="11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</row>
    <row r="41" spans="1:145" s="97" customFormat="1" ht="12" customHeight="1" x14ac:dyDescent="0.35">
      <c r="A41" s="93"/>
      <c r="B41" s="84"/>
      <c r="C41" s="85"/>
      <c r="D41" s="86"/>
      <c r="E41" s="84"/>
      <c r="F41" s="85"/>
      <c r="G41" s="84"/>
      <c r="H41" s="91"/>
      <c r="I41" s="86"/>
      <c r="J41" s="91"/>
      <c r="K41" s="84"/>
      <c r="L41" s="86"/>
      <c r="M41" s="88"/>
      <c r="N41" s="84"/>
      <c r="O41" s="86"/>
      <c r="P41" s="84"/>
      <c r="Q41" s="85"/>
      <c r="R41" s="86"/>
      <c r="S41" s="88"/>
      <c r="T41" s="89"/>
      <c r="U41" s="85"/>
      <c r="V41" s="85"/>
      <c r="W41" s="86"/>
      <c r="X41" s="90"/>
      <c r="Y41" s="84"/>
      <c r="Z41" s="84"/>
      <c r="AA41" s="86"/>
      <c r="AB41" s="84"/>
      <c r="AC41" s="86"/>
      <c r="AD41" s="84"/>
      <c r="AE41" s="85"/>
      <c r="AF41" s="85"/>
      <c r="AG41" s="86"/>
      <c r="AH41" s="84"/>
      <c r="AI41" s="86"/>
      <c r="AJ41" s="92"/>
      <c r="AK41" s="84"/>
      <c r="AL41" s="86"/>
      <c r="AM41" s="231"/>
      <c r="AN41" s="84"/>
      <c r="AO41" s="85"/>
      <c r="AP41" s="85"/>
      <c r="AQ41" s="85"/>
      <c r="AR41" s="86"/>
      <c r="AS41" s="92"/>
      <c r="AT41" s="84"/>
      <c r="AU41" s="85"/>
      <c r="AV41" s="85"/>
      <c r="AW41" s="85"/>
      <c r="AX41" s="85"/>
      <c r="AY41" s="86"/>
      <c r="AZ41" s="94"/>
      <c r="BA41" s="84"/>
      <c r="BB41" s="87"/>
      <c r="BC41" s="85"/>
      <c r="BD41" s="85"/>
      <c r="BE41" s="86"/>
      <c r="BF41" s="92"/>
      <c r="BG41" s="236"/>
      <c r="BH41" s="74"/>
      <c r="BI41" s="93"/>
      <c r="BJ41" s="250"/>
      <c r="BK41" s="243"/>
      <c r="BL41" s="243"/>
      <c r="BM41" s="243"/>
      <c r="BN41" s="251"/>
      <c r="BO41" s="249"/>
      <c r="BP41" s="83"/>
      <c r="BQ41" s="95"/>
      <c r="BR41" s="95"/>
      <c r="BS41" s="96"/>
      <c r="BT41" s="285"/>
      <c r="BU41" s="241"/>
      <c r="BV41" s="241"/>
      <c r="BW41" s="3"/>
      <c r="BX41" s="11"/>
      <c r="BY41" s="11"/>
      <c r="BZ41" s="11"/>
      <c r="CA41" s="11"/>
      <c r="CB41" s="11"/>
      <c r="CC41" s="11"/>
      <c r="CD41" s="11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</row>
    <row r="42" spans="1:145" x14ac:dyDescent="0.35">
      <c r="A42" s="203" t="s">
        <v>63</v>
      </c>
      <c r="B42" s="172">
        <v>500</v>
      </c>
      <c r="C42" s="144"/>
      <c r="D42" s="148">
        <v>50</v>
      </c>
      <c r="E42" s="172"/>
      <c r="F42" s="144">
        <v>50</v>
      </c>
      <c r="G42" s="172"/>
      <c r="H42" s="288"/>
      <c r="I42" s="148">
        <v>20</v>
      </c>
      <c r="J42" s="288">
        <v>400</v>
      </c>
      <c r="K42" s="172">
        <v>50</v>
      </c>
      <c r="L42" s="289"/>
      <c r="M42" s="98">
        <f t="shared" ref="M42:M53" si="22">SUM(B42:L42)</f>
        <v>1070</v>
      </c>
      <c r="N42" s="141"/>
      <c r="O42" s="158"/>
      <c r="P42" s="141">
        <v>160</v>
      </c>
      <c r="Q42" s="142">
        <v>65</v>
      </c>
      <c r="R42" s="158">
        <v>20</v>
      </c>
      <c r="S42" s="98">
        <f t="shared" ref="S42:S53" si="23">SUM(N42:R42)</f>
        <v>245</v>
      </c>
      <c r="T42" s="290"/>
      <c r="U42" s="188"/>
      <c r="V42" s="188"/>
      <c r="W42" s="179"/>
      <c r="X42" s="98">
        <f t="shared" ref="X42:X53" si="24">SUM(T42:W42)</f>
        <v>0</v>
      </c>
      <c r="Y42" s="137">
        <v>25</v>
      </c>
      <c r="Z42" s="137"/>
      <c r="AA42" s="158">
        <v>150</v>
      </c>
      <c r="AB42" s="141"/>
      <c r="AC42" s="139"/>
      <c r="AD42" s="141">
        <v>500</v>
      </c>
      <c r="AE42" s="142">
        <v>150</v>
      </c>
      <c r="AF42" s="144"/>
      <c r="AG42" s="139">
        <v>50</v>
      </c>
      <c r="AH42" s="287"/>
      <c r="AI42" s="158"/>
      <c r="AJ42" s="98">
        <f t="shared" ref="AJ42:AJ53" si="25">SUM(Y42:AI42)</f>
        <v>875</v>
      </c>
      <c r="AK42" s="172">
        <v>75</v>
      </c>
      <c r="AL42" s="148"/>
      <c r="AM42" s="98">
        <f>SUM(AK42:AL42)</f>
        <v>75</v>
      </c>
      <c r="AN42" s="172"/>
      <c r="AO42" s="142">
        <v>17.989999999999998</v>
      </c>
      <c r="AP42" s="142">
        <v>25</v>
      </c>
      <c r="AQ42" s="146"/>
      <c r="AR42" s="195"/>
      <c r="AS42" s="98">
        <f t="shared" ref="AS42:AS53" si="26">SUM(AN42:AR42)</f>
        <v>42.989999999999995</v>
      </c>
      <c r="AT42" s="141">
        <v>100</v>
      </c>
      <c r="AU42" s="144">
        <v>25</v>
      </c>
      <c r="AV42" s="144"/>
      <c r="AW42" s="144"/>
      <c r="AX42" s="144"/>
      <c r="AY42" s="158"/>
      <c r="AZ42" s="98">
        <f t="shared" ref="AZ42:AZ53" si="27">SUM(AT42:AY42)</f>
        <v>125</v>
      </c>
      <c r="BA42" s="193"/>
      <c r="BB42" s="294"/>
      <c r="BC42" s="187">
        <v>30</v>
      </c>
      <c r="BD42" s="187"/>
      <c r="BE42" s="158">
        <f>15.4*5</f>
        <v>77</v>
      </c>
      <c r="BF42" s="98">
        <f t="shared" ref="BF42:BF53" si="28">SUM(BA42:BD42)</f>
        <v>30</v>
      </c>
      <c r="BG42" s="237">
        <v>250</v>
      </c>
      <c r="BI42" s="122">
        <f t="shared" ref="BI42:BI53" si="29">SUM(B42:L42,N42:R42,T42:W42,Y42:AI42,AK42:AL42,AN42:AR42,AT42:AY42,BA42:BE42,BG42)</f>
        <v>2789.99</v>
      </c>
      <c r="BJ42" s="252">
        <v>667</v>
      </c>
      <c r="BK42" s="254">
        <v>667</v>
      </c>
      <c r="BL42" s="254">
        <v>667</v>
      </c>
      <c r="BM42" s="254">
        <v>667</v>
      </c>
      <c r="BN42" s="253">
        <v>667</v>
      </c>
      <c r="BO42" s="255"/>
      <c r="BP42" s="244">
        <f t="shared" ref="BP42:BP53" si="30">SUM(BJ42:BO42)</f>
        <v>3335</v>
      </c>
      <c r="BQ42" s="245">
        <f t="shared" ref="BQ42:BQ53" si="31">SUM(BP42-BI42)</f>
        <v>545.01000000000022</v>
      </c>
      <c r="BR42" s="100">
        <f>SUM(BR34,BQ42)</f>
        <v>246.33000000000357</v>
      </c>
      <c r="BT42" s="242"/>
      <c r="BU42" s="242"/>
      <c r="BV42" s="242"/>
    </row>
    <row r="43" spans="1:145" x14ac:dyDescent="0.35">
      <c r="A43" s="204" t="s">
        <v>9</v>
      </c>
      <c r="B43" s="173">
        <v>500</v>
      </c>
      <c r="C43" s="160"/>
      <c r="D43" s="185">
        <v>50</v>
      </c>
      <c r="E43" s="173"/>
      <c r="F43" s="160">
        <v>50</v>
      </c>
      <c r="G43" s="173"/>
      <c r="H43" s="295"/>
      <c r="I43" s="185">
        <v>20</v>
      </c>
      <c r="J43" s="295">
        <v>400</v>
      </c>
      <c r="K43" s="173"/>
      <c r="L43" s="296"/>
      <c r="M43" s="98">
        <f t="shared" si="22"/>
        <v>1020</v>
      </c>
      <c r="N43" s="150"/>
      <c r="O43" s="155"/>
      <c r="P43" s="150">
        <v>160</v>
      </c>
      <c r="Q43" s="152"/>
      <c r="R43" s="155">
        <v>20</v>
      </c>
      <c r="S43" s="98">
        <f t="shared" si="23"/>
        <v>180</v>
      </c>
      <c r="T43" s="291"/>
      <c r="U43" s="189"/>
      <c r="V43" s="189"/>
      <c r="W43" s="181"/>
      <c r="X43" s="98">
        <f t="shared" si="24"/>
        <v>0</v>
      </c>
      <c r="Y43" s="136">
        <v>25</v>
      </c>
      <c r="Z43" s="136"/>
      <c r="AA43" s="155">
        <v>150</v>
      </c>
      <c r="AB43" s="150"/>
      <c r="AC43" s="138"/>
      <c r="AD43" s="150">
        <v>500</v>
      </c>
      <c r="AE43" s="152">
        <v>150</v>
      </c>
      <c r="AF43" s="160"/>
      <c r="AG43" s="138">
        <v>50</v>
      </c>
      <c r="AH43" s="297"/>
      <c r="AI43" s="155"/>
      <c r="AJ43" s="98">
        <f t="shared" si="25"/>
        <v>875</v>
      </c>
      <c r="AK43" s="173">
        <v>75</v>
      </c>
      <c r="AL43" s="185"/>
      <c r="AM43" s="98">
        <f t="shared" ref="AM43:AM53" si="32">SUM(AK43:AL43)</f>
        <v>75</v>
      </c>
      <c r="AN43" s="173"/>
      <c r="AO43" s="152">
        <v>17.989999999999998</v>
      </c>
      <c r="AP43" s="152">
        <v>25</v>
      </c>
      <c r="AQ43" s="184"/>
      <c r="AR43" s="198"/>
      <c r="AS43" s="98">
        <f t="shared" si="26"/>
        <v>42.989999999999995</v>
      </c>
      <c r="AT43" s="150">
        <v>100</v>
      </c>
      <c r="AU43" s="160">
        <v>25</v>
      </c>
      <c r="AV43" s="160"/>
      <c r="AW43" s="160"/>
      <c r="AX43" s="160"/>
      <c r="AY43" s="155"/>
      <c r="AZ43" s="98">
        <f t="shared" si="27"/>
        <v>125</v>
      </c>
      <c r="BA43" s="196"/>
      <c r="BB43" s="298"/>
      <c r="BC43" s="190">
        <v>30</v>
      </c>
      <c r="BD43" s="190"/>
      <c r="BE43" s="155">
        <f t="shared" ref="BE43:BE53" si="33">15.4*4</f>
        <v>61.6</v>
      </c>
      <c r="BF43" s="98">
        <f t="shared" si="28"/>
        <v>30</v>
      </c>
      <c r="BG43" s="238">
        <v>25</v>
      </c>
      <c r="BI43" s="99">
        <f t="shared" si="29"/>
        <v>2434.5899999999997</v>
      </c>
      <c r="BJ43" s="256">
        <v>667</v>
      </c>
      <c r="BK43" s="258">
        <v>667</v>
      </c>
      <c r="BL43" s="258">
        <v>667</v>
      </c>
      <c r="BM43" s="258">
        <v>667</v>
      </c>
      <c r="BN43" s="257"/>
      <c r="BO43" s="259"/>
      <c r="BP43" s="246">
        <f t="shared" si="30"/>
        <v>2668</v>
      </c>
      <c r="BQ43" s="247">
        <f t="shared" si="31"/>
        <v>233.41000000000031</v>
      </c>
      <c r="BR43" s="101">
        <f t="shared" ref="BR43:BR49" si="34">SUM(BR42,BQ43)</f>
        <v>479.74000000000387</v>
      </c>
    </row>
    <row r="44" spans="1:145" x14ac:dyDescent="0.35">
      <c r="A44" s="203" t="s">
        <v>8</v>
      </c>
      <c r="B44" s="172">
        <v>500</v>
      </c>
      <c r="C44" s="144"/>
      <c r="D44" s="148">
        <v>50</v>
      </c>
      <c r="E44" s="172"/>
      <c r="F44" s="144">
        <v>50</v>
      </c>
      <c r="G44" s="172"/>
      <c r="H44" s="288"/>
      <c r="I44" s="148">
        <v>20</v>
      </c>
      <c r="J44" s="288">
        <v>400</v>
      </c>
      <c r="K44" s="172">
        <v>50</v>
      </c>
      <c r="L44" s="289"/>
      <c r="M44" s="98">
        <f t="shared" si="22"/>
        <v>1070</v>
      </c>
      <c r="N44" s="141"/>
      <c r="O44" s="158"/>
      <c r="P44" s="141">
        <v>160</v>
      </c>
      <c r="Q44" s="142"/>
      <c r="R44" s="158">
        <v>20</v>
      </c>
      <c r="S44" s="98">
        <f t="shared" si="23"/>
        <v>180</v>
      </c>
      <c r="T44" s="290"/>
      <c r="U44" s="144"/>
      <c r="V44" s="144"/>
      <c r="W44" s="179"/>
      <c r="X44" s="98">
        <f t="shared" si="24"/>
        <v>0</v>
      </c>
      <c r="Y44" s="137">
        <v>25</v>
      </c>
      <c r="Z44" s="137"/>
      <c r="AA44" s="158">
        <v>150</v>
      </c>
      <c r="AB44" s="141"/>
      <c r="AC44" s="139"/>
      <c r="AD44" s="141">
        <v>500</v>
      </c>
      <c r="AE44" s="142">
        <v>150</v>
      </c>
      <c r="AF44" s="144"/>
      <c r="AG44" s="139">
        <v>50</v>
      </c>
      <c r="AH44" s="287"/>
      <c r="AI44" s="158"/>
      <c r="AJ44" s="98">
        <f t="shared" si="25"/>
        <v>875</v>
      </c>
      <c r="AK44" s="172">
        <v>75</v>
      </c>
      <c r="AL44" s="148"/>
      <c r="AM44" s="98">
        <f t="shared" si="32"/>
        <v>75</v>
      </c>
      <c r="AN44" s="172"/>
      <c r="AO44" s="142">
        <v>17.989999999999998</v>
      </c>
      <c r="AP44" s="142">
        <v>25</v>
      </c>
      <c r="AQ44" s="142"/>
      <c r="AR44" s="195"/>
      <c r="AS44" s="98">
        <f t="shared" si="26"/>
        <v>42.989999999999995</v>
      </c>
      <c r="AT44" s="141">
        <v>100</v>
      </c>
      <c r="AU44" s="144">
        <v>25</v>
      </c>
      <c r="AV44" s="144"/>
      <c r="AW44" s="144"/>
      <c r="AX44" s="144"/>
      <c r="AY44" s="158"/>
      <c r="AZ44" s="98">
        <f t="shared" si="27"/>
        <v>125</v>
      </c>
      <c r="BA44" s="193"/>
      <c r="BB44" s="294"/>
      <c r="BC44" s="187">
        <v>30</v>
      </c>
      <c r="BD44" s="187"/>
      <c r="BE44" s="158">
        <f t="shared" si="33"/>
        <v>61.6</v>
      </c>
      <c r="BF44" s="98">
        <f t="shared" si="28"/>
        <v>30</v>
      </c>
      <c r="BG44" s="237">
        <v>25</v>
      </c>
      <c r="BI44" s="122">
        <f t="shared" si="29"/>
        <v>2484.5899999999997</v>
      </c>
      <c r="BJ44" s="252">
        <v>667</v>
      </c>
      <c r="BK44" s="254">
        <v>667</v>
      </c>
      <c r="BL44" s="254">
        <v>667</v>
      </c>
      <c r="BM44" s="254">
        <v>667</v>
      </c>
      <c r="BN44" s="253"/>
      <c r="BO44" s="255"/>
      <c r="BP44" s="244">
        <f t="shared" si="30"/>
        <v>2668</v>
      </c>
      <c r="BQ44" s="245">
        <f t="shared" si="31"/>
        <v>183.41000000000031</v>
      </c>
      <c r="BR44" s="100">
        <f t="shared" si="34"/>
        <v>663.15000000000418</v>
      </c>
    </row>
    <row r="45" spans="1:145" x14ac:dyDescent="0.35">
      <c r="A45" s="204" t="s">
        <v>7</v>
      </c>
      <c r="B45" s="173">
        <v>500</v>
      </c>
      <c r="C45" s="160"/>
      <c r="D45" s="185">
        <v>50</v>
      </c>
      <c r="E45" s="173"/>
      <c r="F45" s="160">
        <v>50</v>
      </c>
      <c r="G45" s="173"/>
      <c r="H45" s="295"/>
      <c r="I45" s="185">
        <v>20</v>
      </c>
      <c r="J45" s="295">
        <v>400</v>
      </c>
      <c r="K45" s="173"/>
      <c r="L45" s="296"/>
      <c r="M45" s="98">
        <f t="shared" si="22"/>
        <v>1020</v>
      </c>
      <c r="N45" s="150"/>
      <c r="O45" s="155"/>
      <c r="P45" s="150">
        <v>160</v>
      </c>
      <c r="Q45" s="152"/>
      <c r="R45" s="155">
        <v>20</v>
      </c>
      <c r="S45" s="98">
        <f t="shared" si="23"/>
        <v>180</v>
      </c>
      <c r="T45" s="291"/>
      <c r="U45" s="160">
        <v>1000</v>
      </c>
      <c r="V45" s="160"/>
      <c r="W45" s="181"/>
      <c r="X45" s="98">
        <f t="shared" si="24"/>
        <v>1000</v>
      </c>
      <c r="Y45" s="136">
        <v>25</v>
      </c>
      <c r="Z45" s="136"/>
      <c r="AA45" s="155">
        <v>150</v>
      </c>
      <c r="AB45" s="150"/>
      <c r="AC45" s="138"/>
      <c r="AD45" s="150">
        <v>500</v>
      </c>
      <c r="AE45" s="152">
        <v>150</v>
      </c>
      <c r="AF45" s="160"/>
      <c r="AG45" s="138">
        <v>50</v>
      </c>
      <c r="AH45" s="173">
        <v>150</v>
      </c>
      <c r="AI45" s="155"/>
      <c r="AJ45" s="98">
        <f t="shared" si="25"/>
        <v>1025</v>
      </c>
      <c r="AK45" s="173">
        <v>75</v>
      </c>
      <c r="AL45" s="185"/>
      <c r="AM45" s="98">
        <f t="shared" si="32"/>
        <v>75</v>
      </c>
      <c r="AN45" s="173"/>
      <c r="AO45" s="152">
        <v>17.989999999999998</v>
      </c>
      <c r="AP45" s="152">
        <v>25</v>
      </c>
      <c r="AQ45" s="163"/>
      <c r="AR45" s="198"/>
      <c r="AS45" s="98">
        <f t="shared" si="26"/>
        <v>42.989999999999995</v>
      </c>
      <c r="AT45" s="150">
        <v>100</v>
      </c>
      <c r="AU45" s="160">
        <v>25</v>
      </c>
      <c r="AV45" s="160"/>
      <c r="AW45" s="184"/>
      <c r="AX45" s="184"/>
      <c r="AY45" s="155"/>
      <c r="AZ45" s="98">
        <f t="shared" si="27"/>
        <v>125</v>
      </c>
      <c r="BA45" s="196"/>
      <c r="BB45" s="298"/>
      <c r="BC45" s="190">
        <v>30</v>
      </c>
      <c r="BD45" s="190"/>
      <c r="BE45" s="155">
        <f t="shared" si="33"/>
        <v>61.6</v>
      </c>
      <c r="BF45" s="98">
        <f t="shared" si="28"/>
        <v>30</v>
      </c>
      <c r="BG45" s="238">
        <v>25</v>
      </c>
      <c r="BI45" s="99">
        <f t="shared" si="29"/>
        <v>3584.5899999999997</v>
      </c>
      <c r="BJ45" s="256">
        <v>667</v>
      </c>
      <c r="BK45" s="258">
        <v>667</v>
      </c>
      <c r="BL45" s="258">
        <v>667</v>
      </c>
      <c r="BM45" s="258">
        <v>667</v>
      </c>
      <c r="BN45" s="257"/>
      <c r="BO45" s="259"/>
      <c r="BP45" s="246">
        <f t="shared" si="30"/>
        <v>2668</v>
      </c>
      <c r="BQ45" s="247">
        <f t="shared" si="31"/>
        <v>-916.58999999999969</v>
      </c>
      <c r="BR45" s="101">
        <f t="shared" si="34"/>
        <v>-253.43999999999551</v>
      </c>
    </row>
    <row r="46" spans="1:145" x14ac:dyDescent="0.35">
      <c r="A46" s="203" t="s">
        <v>64</v>
      </c>
      <c r="B46" s="172">
        <v>500</v>
      </c>
      <c r="C46" s="144"/>
      <c r="D46" s="148">
        <v>50</v>
      </c>
      <c r="E46" s="172"/>
      <c r="F46" s="144">
        <v>50</v>
      </c>
      <c r="G46" s="172">
        <v>50</v>
      </c>
      <c r="H46" s="288"/>
      <c r="I46" s="148">
        <v>20</v>
      </c>
      <c r="J46" s="288">
        <v>400</v>
      </c>
      <c r="K46" s="172">
        <v>50</v>
      </c>
      <c r="L46" s="289"/>
      <c r="M46" s="98">
        <f t="shared" si="22"/>
        <v>1120</v>
      </c>
      <c r="N46" s="141"/>
      <c r="O46" s="158"/>
      <c r="P46" s="141">
        <v>160</v>
      </c>
      <c r="Q46" s="142">
        <v>65</v>
      </c>
      <c r="R46" s="158">
        <v>20</v>
      </c>
      <c r="S46" s="98">
        <f t="shared" si="23"/>
        <v>245</v>
      </c>
      <c r="T46" s="290"/>
      <c r="U46" s="144"/>
      <c r="V46" s="144"/>
      <c r="W46" s="179"/>
      <c r="X46" s="98">
        <f t="shared" si="24"/>
        <v>0</v>
      </c>
      <c r="Y46" s="137">
        <v>25</v>
      </c>
      <c r="Z46" s="137"/>
      <c r="AA46" s="158">
        <v>150</v>
      </c>
      <c r="AB46" s="141"/>
      <c r="AC46" s="139"/>
      <c r="AD46" s="141">
        <v>500</v>
      </c>
      <c r="AE46" s="142">
        <v>150</v>
      </c>
      <c r="AF46" s="144"/>
      <c r="AG46" s="139">
        <v>50</v>
      </c>
      <c r="AH46" s="287"/>
      <c r="AI46" s="158"/>
      <c r="AJ46" s="98">
        <f t="shared" si="25"/>
        <v>875</v>
      </c>
      <c r="AK46" s="172">
        <v>75</v>
      </c>
      <c r="AL46" s="148"/>
      <c r="AM46" s="98">
        <f t="shared" si="32"/>
        <v>75</v>
      </c>
      <c r="AN46" s="172"/>
      <c r="AO46" s="142">
        <v>17.989999999999998</v>
      </c>
      <c r="AP46" s="142">
        <v>25</v>
      </c>
      <c r="AQ46" s="144"/>
      <c r="AR46" s="195"/>
      <c r="AS46" s="98">
        <f t="shared" si="26"/>
        <v>42.989999999999995</v>
      </c>
      <c r="AT46" s="141">
        <v>100</v>
      </c>
      <c r="AU46" s="144">
        <v>25</v>
      </c>
      <c r="AV46" s="144"/>
      <c r="AW46" s="144"/>
      <c r="AX46" s="144"/>
      <c r="AY46" s="158"/>
      <c r="AZ46" s="98">
        <f t="shared" si="27"/>
        <v>125</v>
      </c>
      <c r="BA46" s="193"/>
      <c r="BB46" s="294"/>
      <c r="BC46" s="187">
        <v>30</v>
      </c>
      <c r="BD46" s="187"/>
      <c r="BE46" s="158">
        <f>15.4*5</f>
        <v>77</v>
      </c>
      <c r="BF46" s="98">
        <f t="shared" si="28"/>
        <v>30</v>
      </c>
      <c r="BG46" s="237">
        <v>25</v>
      </c>
      <c r="BI46" s="122">
        <f t="shared" si="29"/>
        <v>2614.9899999999998</v>
      </c>
      <c r="BJ46" s="252">
        <v>667</v>
      </c>
      <c r="BK46" s="254">
        <v>667</v>
      </c>
      <c r="BL46" s="254">
        <v>667</v>
      </c>
      <c r="BM46" s="254">
        <v>667</v>
      </c>
      <c r="BN46" s="253">
        <v>644</v>
      </c>
      <c r="BO46" s="255"/>
      <c r="BP46" s="244">
        <f t="shared" si="30"/>
        <v>3312</v>
      </c>
      <c r="BQ46" s="245">
        <f t="shared" si="31"/>
        <v>697.01000000000022</v>
      </c>
      <c r="BR46" s="100">
        <f t="shared" si="34"/>
        <v>443.57000000000471</v>
      </c>
    </row>
    <row r="47" spans="1:145" x14ac:dyDescent="0.35">
      <c r="A47" s="204" t="s">
        <v>6</v>
      </c>
      <c r="B47" s="173">
        <v>500</v>
      </c>
      <c r="C47" s="160"/>
      <c r="D47" s="185">
        <v>50</v>
      </c>
      <c r="E47" s="173"/>
      <c r="F47" s="160">
        <v>50</v>
      </c>
      <c r="G47" s="173"/>
      <c r="H47" s="295"/>
      <c r="I47" s="185">
        <v>20</v>
      </c>
      <c r="J47" s="295">
        <v>400</v>
      </c>
      <c r="K47" s="173"/>
      <c r="L47" s="296"/>
      <c r="M47" s="98">
        <f t="shared" si="22"/>
        <v>1020</v>
      </c>
      <c r="N47" s="150"/>
      <c r="O47" s="155">
        <v>250</v>
      </c>
      <c r="P47" s="150">
        <v>160</v>
      </c>
      <c r="Q47" s="152"/>
      <c r="R47" s="155">
        <v>20</v>
      </c>
      <c r="S47" s="98">
        <f t="shared" si="23"/>
        <v>430</v>
      </c>
      <c r="T47" s="291"/>
      <c r="U47" s="160"/>
      <c r="V47" s="160"/>
      <c r="W47" s="181"/>
      <c r="X47" s="98">
        <f t="shared" si="24"/>
        <v>0</v>
      </c>
      <c r="Y47" s="136">
        <v>25</v>
      </c>
      <c r="Z47" s="136"/>
      <c r="AA47" s="155">
        <v>150</v>
      </c>
      <c r="AB47" s="150"/>
      <c r="AC47" s="138"/>
      <c r="AD47" s="150">
        <v>500</v>
      </c>
      <c r="AE47" s="152">
        <v>150</v>
      </c>
      <c r="AF47" s="160"/>
      <c r="AG47" s="138">
        <v>50</v>
      </c>
      <c r="AH47" s="297"/>
      <c r="AI47" s="155"/>
      <c r="AJ47" s="98">
        <f t="shared" si="25"/>
        <v>875</v>
      </c>
      <c r="AK47" s="173">
        <v>75</v>
      </c>
      <c r="AL47" s="185"/>
      <c r="AM47" s="98">
        <f t="shared" si="32"/>
        <v>75</v>
      </c>
      <c r="AN47" s="173"/>
      <c r="AO47" s="152">
        <v>17.989999999999998</v>
      </c>
      <c r="AP47" s="152">
        <v>25</v>
      </c>
      <c r="AQ47" s="163"/>
      <c r="AR47" s="198"/>
      <c r="AS47" s="98">
        <f t="shared" si="26"/>
        <v>42.989999999999995</v>
      </c>
      <c r="AT47" s="150">
        <v>100</v>
      </c>
      <c r="AU47" s="160">
        <v>25</v>
      </c>
      <c r="AV47" s="160"/>
      <c r="AW47" s="160"/>
      <c r="AX47" s="160"/>
      <c r="AY47" s="155"/>
      <c r="AZ47" s="98">
        <f t="shared" si="27"/>
        <v>125</v>
      </c>
      <c r="BA47" s="196"/>
      <c r="BB47" s="298"/>
      <c r="BC47" s="190">
        <v>30</v>
      </c>
      <c r="BD47" s="190"/>
      <c r="BE47" s="155">
        <f t="shared" si="33"/>
        <v>61.6</v>
      </c>
      <c r="BF47" s="98">
        <f t="shared" si="28"/>
        <v>30</v>
      </c>
      <c r="BG47" s="238">
        <v>25</v>
      </c>
      <c r="BI47" s="99">
        <f t="shared" si="29"/>
        <v>2684.5899999999997</v>
      </c>
      <c r="BJ47" s="256">
        <v>667</v>
      </c>
      <c r="BK47" s="258">
        <v>667</v>
      </c>
      <c r="BL47" s="258">
        <v>667</v>
      </c>
      <c r="BM47" s="258">
        <v>667</v>
      </c>
      <c r="BN47" s="257"/>
      <c r="BO47" s="259"/>
      <c r="BP47" s="246">
        <f t="shared" si="30"/>
        <v>2668</v>
      </c>
      <c r="BQ47" s="247">
        <f t="shared" si="31"/>
        <v>-16.589999999999691</v>
      </c>
      <c r="BR47" s="101">
        <f t="shared" si="34"/>
        <v>426.98000000000502</v>
      </c>
    </row>
    <row r="48" spans="1:145" x14ac:dyDescent="0.35">
      <c r="A48" s="203" t="s">
        <v>5</v>
      </c>
      <c r="B48" s="172">
        <v>500</v>
      </c>
      <c r="C48" s="144"/>
      <c r="D48" s="148">
        <v>50</v>
      </c>
      <c r="E48" s="172"/>
      <c r="F48" s="144">
        <v>50</v>
      </c>
      <c r="G48" s="172"/>
      <c r="H48" s="288"/>
      <c r="I48" s="148">
        <v>20</v>
      </c>
      <c r="J48" s="288">
        <v>400</v>
      </c>
      <c r="K48" s="172">
        <v>50</v>
      </c>
      <c r="L48" s="289"/>
      <c r="M48" s="98">
        <f t="shared" si="22"/>
        <v>1070</v>
      </c>
      <c r="N48" s="141"/>
      <c r="O48" s="158"/>
      <c r="P48" s="141">
        <v>160</v>
      </c>
      <c r="Q48" s="142"/>
      <c r="R48" s="158">
        <v>20</v>
      </c>
      <c r="S48" s="98">
        <f t="shared" si="23"/>
        <v>180</v>
      </c>
      <c r="T48" s="290"/>
      <c r="U48" s="144"/>
      <c r="V48" s="144"/>
      <c r="W48" s="179"/>
      <c r="X48" s="98">
        <f t="shared" si="24"/>
        <v>0</v>
      </c>
      <c r="Y48" s="137">
        <v>25</v>
      </c>
      <c r="Z48" s="137"/>
      <c r="AA48" s="158">
        <v>150</v>
      </c>
      <c r="AB48" s="141"/>
      <c r="AC48" s="139"/>
      <c r="AD48" s="141">
        <v>500</v>
      </c>
      <c r="AE48" s="142">
        <v>150</v>
      </c>
      <c r="AF48" s="144"/>
      <c r="AG48" s="139">
        <v>50</v>
      </c>
      <c r="AH48" s="287"/>
      <c r="AI48" s="158"/>
      <c r="AJ48" s="98">
        <f t="shared" si="25"/>
        <v>875</v>
      </c>
      <c r="AK48" s="172">
        <v>75</v>
      </c>
      <c r="AL48" s="148"/>
      <c r="AM48" s="98">
        <f t="shared" si="32"/>
        <v>75</v>
      </c>
      <c r="AN48" s="172"/>
      <c r="AO48" s="142">
        <v>17.989999999999998</v>
      </c>
      <c r="AP48" s="142">
        <v>25</v>
      </c>
      <c r="AQ48" s="146"/>
      <c r="AR48" s="195"/>
      <c r="AS48" s="98">
        <f t="shared" si="26"/>
        <v>42.989999999999995</v>
      </c>
      <c r="AT48" s="141">
        <v>100</v>
      </c>
      <c r="AU48" s="144">
        <v>25</v>
      </c>
      <c r="AV48" s="144"/>
      <c r="AW48" s="144"/>
      <c r="AX48" s="144"/>
      <c r="AY48" s="158"/>
      <c r="AZ48" s="98">
        <f t="shared" si="27"/>
        <v>125</v>
      </c>
      <c r="BA48" s="193"/>
      <c r="BB48" s="294"/>
      <c r="BC48" s="187">
        <v>30</v>
      </c>
      <c r="BD48" s="187"/>
      <c r="BE48" s="158">
        <f>15.4*5</f>
        <v>77</v>
      </c>
      <c r="BF48" s="98">
        <f t="shared" si="28"/>
        <v>30</v>
      </c>
      <c r="BG48" s="237">
        <v>25</v>
      </c>
      <c r="BI48" s="122">
        <f t="shared" si="29"/>
        <v>2499.9899999999998</v>
      </c>
      <c r="BJ48" s="252">
        <v>667</v>
      </c>
      <c r="BK48" s="254">
        <v>667</v>
      </c>
      <c r="BL48" s="254">
        <v>667</v>
      </c>
      <c r="BM48" s="254">
        <v>667</v>
      </c>
      <c r="BN48" s="253">
        <v>644</v>
      </c>
      <c r="BO48" s="255"/>
      <c r="BP48" s="244">
        <f t="shared" si="30"/>
        <v>3312</v>
      </c>
      <c r="BQ48" s="245">
        <f t="shared" si="31"/>
        <v>812.01000000000022</v>
      </c>
      <c r="BR48" s="100">
        <f t="shared" si="34"/>
        <v>1238.9900000000052</v>
      </c>
    </row>
    <row r="49" spans="1:145" x14ac:dyDescent="0.35">
      <c r="A49" s="204" t="s">
        <v>48</v>
      </c>
      <c r="B49" s="173">
        <v>500</v>
      </c>
      <c r="C49" s="160"/>
      <c r="D49" s="185">
        <v>50</v>
      </c>
      <c r="E49" s="173"/>
      <c r="F49" s="160">
        <v>50</v>
      </c>
      <c r="G49" s="173"/>
      <c r="H49" s="295"/>
      <c r="I49" s="185">
        <v>20</v>
      </c>
      <c r="J49" s="295">
        <v>400</v>
      </c>
      <c r="K49" s="173"/>
      <c r="L49" s="296"/>
      <c r="M49" s="98">
        <f t="shared" si="22"/>
        <v>1020</v>
      </c>
      <c r="N49" s="150"/>
      <c r="O49" s="155"/>
      <c r="P49" s="150">
        <v>160</v>
      </c>
      <c r="Q49" s="152"/>
      <c r="R49" s="155">
        <v>20</v>
      </c>
      <c r="S49" s="98">
        <f t="shared" si="23"/>
        <v>180</v>
      </c>
      <c r="T49" s="291"/>
      <c r="U49" s="160"/>
      <c r="V49" s="160"/>
      <c r="W49" s="181"/>
      <c r="X49" s="98">
        <f t="shared" si="24"/>
        <v>0</v>
      </c>
      <c r="Y49" s="136">
        <v>25</v>
      </c>
      <c r="Z49" s="136"/>
      <c r="AA49" s="155">
        <v>150</v>
      </c>
      <c r="AB49" s="150"/>
      <c r="AC49" s="138"/>
      <c r="AD49" s="150">
        <v>500</v>
      </c>
      <c r="AE49" s="152">
        <v>150</v>
      </c>
      <c r="AF49" s="160"/>
      <c r="AG49" s="138">
        <v>50</v>
      </c>
      <c r="AH49" s="297"/>
      <c r="AI49" s="155"/>
      <c r="AJ49" s="98">
        <f t="shared" si="25"/>
        <v>875</v>
      </c>
      <c r="AK49" s="173">
        <v>75</v>
      </c>
      <c r="AL49" s="185"/>
      <c r="AM49" s="98">
        <f t="shared" si="32"/>
        <v>75</v>
      </c>
      <c r="AN49" s="173"/>
      <c r="AO49" s="152">
        <v>17.989999999999998</v>
      </c>
      <c r="AP49" s="152">
        <v>25</v>
      </c>
      <c r="AQ49" s="160"/>
      <c r="AR49" s="198"/>
      <c r="AS49" s="98">
        <f t="shared" si="26"/>
        <v>42.989999999999995</v>
      </c>
      <c r="AT49" s="150">
        <v>100</v>
      </c>
      <c r="AU49" s="160">
        <v>25</v>
      </c>
      <c r="AV49" s="160"/>
      <c r="AW49" s="160"/>
      <c r="AX49" s="160"/>
      <c r="AY49" s="155"/>
      <c r="AZ49" s="98">
        <f t="shared" si="27"/>
        <v>125</v>
      </c>
      <c r="BA49" s="196"/>
      <c r="BB49" s="298"/>
      <c r="BC49" s="190">
        <v>30</v>
      </c>
      <c r="BD49" s="190"/>
      <c r="BE49" s="155">
        <f t="shared" si="33"/>
        <v>61.6</v>
      </c>
      <c r="BF49" s="98">
        <f t="shared" si="28"/>
        <v>30</v>
      </c>
      <c r="BG49" s="238">
        <v>25</v>
      </c>
      <c r="BI49" s="99">
        <f t="shared" si="29"/>
        <v>2434.5899999999997</v>
      </c>
      <c r="BJ49" s="256">
        <v>667</v>
      </c>
      <c r="BK49" s="258">
        <v>667</v>
      </c>
      <c r="BL49" s="258">
        <v>667</v>
      </c>
      <c r="BM49" s="258">
        <v>667</v>
      </c>
      <c r="BN49" s="257"/>
      <c r="BO49" s="259"/>
      <c r="BP49" s="246">
        <f t="shared" si="30"/>
        <v>2668</v>
      </c>
      <c r="BQ49" s="247">
        <f t="shared" si="31"/>
        <v>233.41000000000031</v>
      </c>
      <c r="BR49" s="101">
        <f t="shared" si="34"/>
        <v>1472.4000000000055</v>
      </c>
    </row>
    <row r="50" spans="1:145" x14ac:dyDescent="0.35">
      <c r="A50" s="203" t="s">
        <v>4</v>
      </c>
      <c r="B50" s="172">
        <v>500</v>
      </c>
      <c r="C50" s="144"/>
      <c r="D50" s="148">
        <v>50</v>
      </c>
      <c r="E50" s="172"/>
      <c r="F50" s="144">
        <v>50</v>
      </c>
      <c r="G50" s="172"/>
      <c r="H50" s="288"/>
      <c r="I50" s="148">
        <v>20</v>
      </c>
      <c r="J50" s="288">
        <v>400</v>
      </c>
      <c r="K50" s="172">
        <v>50</v>
      </c>
      <c r="L50" s="289"/>
      <c r="M50" s="98">
        <f t="shared" si="22"/>
        <v>1070</v>
      </c>
      <c r="N50" s="141"/>
      <c r="O50" s="158"/>
      <c r="P50" s="141">
        <v>160</v>
      </c>
      <c r="Q50" s="142">
        <v>65</v>
      </c>
      <c r="R50" s="158">
        <v>20</v>
      </c>
      <c r="S50" s="98">
        <f t="shared" si="23"/>
        <v>245</v>
      </c>
      <c r="T50" s="290"/>
      <c r="U50" s="144"/>
      <c r="V50" s="144"/>
      <c r="W50" s="179"/>
      <c r="X50" s="98">
        <f t="shared" si="24"/>
        <v>0</v>
      </c>
      <c r="Y50" s="137">
        <v>25</v>
      </c>
      <c r="Z50" s="137"/>
      <c r="AA50" s="158">
        <v>150</v>
      </c>
      <c r="AB50" s="141"/>
      <c r="AC50" s="139"/>
      <c r="AD50" s="141">
        <v>500</v>
      </c>
      <c r="AE50" s="142">
        <v>150</v>
      </c>
      <c r="AF50" s="144"/>
      <c r="AG50" s="139">
        <v>50</v>
      </c>
      <c r="AH50" s="287"/>
      <c r="AI50" s="158"/>
      <c r="AJ50" s="98">
        <f t="shared" si="25"/>
        <v>875</v>
      </c>
      <c r="AK50" s="172">
        <v>75</v>
      </c>
      <c r="AL50" s="148"/>
      <c r="AM50" s="98">
        <f t="shared" si="32"/>
        <v>75</v>
      </c>
      <c r="AN50" s="172"/>
      <c r="AO50" s="142">
        <v>17.989999999999998</v>
      </c>
      <c r="AP50" s="142">
        <v>25</v>
      </c>
      <c r="AQ50" s="146"/>
      <c r="AR50" s="195"/>
      <c r="AS50" s="98">
        <f t="shared" si="26"/>
        <v>42.989999999999995</v>
      </c>
      <c r="AT50" s="141">
        <v>100</v>
      </c>
      <c r="AU50" s="144">
        <v>25</v>
      </c>
      <c r="AV50" s="144"/>
      <c r="AW50" s="144"/>
      <c r="AX50" s="144"/>
      <c r="AY50" s="158"/>
      <c r="AZ50" s="98">
        <f t="shared" si="27"/>
        <v>125</v>
      </c>
      <c r="BA50" s="193"/>
      <c r="BB50" s="294"/>
      <c r="BC50" s="187">
        <v>30</v>
      </c>
      <c r="BD50" s="187"/>
      <c r="BE50" s="158">
        <f t="shared" si="33"/>
        <v>61.6</v>
      </c>
      <c r="BF50" s="98">
        <f t="shared" si="28"/>
        <v>30</v>
      </c>
      <c r="BG50" s="237">
        <v>25</v>
      </c>
      <c r="BI50" s="122">
        <f t="shared" si="29"/>
        <v>2549.5899999999997</v>
      </c>
      <c r="BJ50" s="252">
        <v>667</v>
      </c>
      <c r="BK50" s="254">
        <v>667</v>
      </c>
      <c r="BL50" s="254">
        <v>667</v>
      </c>
      <c r="BM50" s="254">
        <v>667</v>
      </c>
      <c r="BN50" s="253"/>
      <c r="BO50" s="255"/>
      <c r="BP50" s="244">
        <f t="shared" si="30"/>
        <v>2668</v>
      </c>
      <c r="BQ50" s="245">
        <f t="shared" si="31"/>
        <v>118.41000000000031</v>
      </c>
      <c r="BR50" s="100">
        <f>SUM(BR49,BQ50)</f>
        <v>1590.8100000000059</v>
      </c>
    </row>
    <row r="51" spans="1:145" x14ac:dyDescent="0.35">
      <c r="A51" s="205" t="s">
        <v>3</v>
      </c>
      <c r="B51" s="173">
        <v>500</v>
      </c>
      <c r="C51" s="160"/>
      <c r="D51" s="185">
        <v>50</v>
      </c>
      <c r="E51" s="173"/>
      <c r="F51" s="160">
        <v>50</v>
      </c>
      <c r="G51" s="173"/>
      <c r="H51" s="295"/>
      <c r="I51" s="185">
        <v>20</v>
      </c>
      <c r="J51" s="295">
        <v>400</v>
      </c>
      <c r="K51" s="173"/>
      <c r="L51" s="296"/>
      <c r="M51" s="98">
        <f t="shared" si="22"/>
        <v>1020</v>
      </c>
      <c r="N51" s="150"/>
      <c r="O51" s="155"/>
      <c r="P51" s="150">
        <v>160</v>
      </c>
      <c r="Q51" s="152"/>
      <c r="R51" s="155">
        <v>20</v>
      </c>
      <c r="S51" s="98">
        <f t="shared" si="23"/>
        <v>180</v>
      </c>
      <c r="T51" s="291"/>
      <c r="U51" s="189"/>
      <c r="V51" s="189"/>
      <c r="W51" s="181"/>
      <c r="X51" s="98">
        <f t="shared" si="24"/>
        <v>0</v>
      </c>
      <c r="Y51" s="136">
        <v>25</v>
      </c>
      <c r="Z51" s="136"/>
      <c r="AA51" s="155">
        <v>150</v>
      </c>
      <c r="AB51" s="150"/>
      <c r="AC51" s="138"/>
      <c r="AD51" s="150">
        <v>500</v>
      </c>
      <c r="AE51" s="152">
        <v>150</v>
      </c>
      <c r="AF51" s="160"/>
      <c r="AG51" s="138">
        <v>50</v>
      </c>
      <c r="AH51" s="297"/>
      <c r="AI51" s="155"/>
      <c r="AJ51" s="98">
        <f t="shared" si="25"/>
        <v>875</v>
      </c>
      <c r="AK51" s="173">
        <v>75</v>
      </c>
      <c r="AL51" s="185"/>
      <c r="AM51" s="98">
        <f t="shared" si="32"/>
        <v>75</v>
      </c>
      <c r="AN51" s="173"/>
      <c r="AO51" s="152">
        <v>17.989999999999998</v>
      </c>
      <c r="AP51" s="152">
        <v>25</v>
      </c>
      <c r="AQ51" s="174"/>
      <c r="AR51" s="198"/>
      <c r="AS51" s="98">
        <f t="shared" si="26"/>
        <v>42.989999999999995</v>
      </c>
      <c r="AT51" s="150">
        <v>100</v>
      </c>
      <c r="AU51" s="160">
        <v>25</v>
      </c>
      <c r="AV51" s="160"/>
      <c r="AW51" s="160"/>
      <c r="AX51" s="160"/>
      <c r="AY51" s="155"/>
      <c r="AZ51" s="98">
        <f t="shared" si="27"/>
        <v>125</v>
      </c>
      <c r="BA51" s="196"/>
      <c r="BB51" s="298"/>
      <c r="BC51" s="190">
        <v>30</v>
      </c>
      <c r="BD51" s="190"/>
      <c r="BE51" s="155">
        <f>15.4*5</f>
        <v>77</v>
      </c>
      <c r="BF51" s="98">
        <f t="shared" si="28"/>
        <v>30</v>
      </c>
      <c r="BG51" s="238">
        <v>25</v>
      </c>
      <c r="BI51" s="99">
        <f t="shared" si="29"/>
        <v>2449.9899999999998</v>
      </c>
      <c r="BJ51" s="256">
        <v>667</v>
      </c>
      <c r="BK51" s="258">
        <v>667</v>
      </c>
      <c r="BL51" s="258">
        <v>667</v>
      </c>
      <c r="BM51" s="258">
        <v>667</v>
      </c>
      <c r="BN51" s="257">
        <v>644</v>
      </c>
      <c r="BO51" s="259"/>
      <c r="BP51" s="246">
        <f t="shared" si="30"/>
        <v>3312</v>
      </c>
      <c r="BQ51" s="247">
        <f t="shared" si="31"/>
        <v>862.01000000000022</v>
      </c>
      <c r="BR51" s="101">
        <f>SUM(BR50,BQ51)</f>
        <v>2452.8200000000061</v>
      </c>
    </row>
    <row r="52" spans="1:145" x14ac:dyDescent="0.35">
      <c r="A52" s="203" t="s">
        <v>2</v>
      </c>
      <c r="B52" s="172">
        <v>500</v>
      </c>
      <c r="C52" s="144"/>
      <c r="D52" s="148">
        <v>50</v>
      </c>
      <c r="E52" s="172"/>
      <c r="F52" s="144">
        <v>50</v>
      </c>
      <c r="G52" s="172"/>
      <c r="H52" s="288"/>
      <c r="I52" s="148">
        <v>20</v>
      </c>
      <c r="J52" s="288">
        <v>400</v>
      </c>
      <c r="K52" s="172">
        <v>50</v>
      </c>
      <c r="L52" s="289"/>
      <c r="M52" s="98">
        <f t="shared" si="22"/>
        <v>1070</v>
      </c>
      <c r="N52" s="141"/>
      <c r="O52" s="158"/>
      <c r="P52" s="141">
        <v>160</v>
      </c>
      <c r="Q52" s="142"/>
      <c r="R52" s="158">
        <v>20</v>
      </c>
      <c r="S52" s="98">
        <f t="shared" si="23"/>
        <v>180</v>
      </c>
      <c r="T52" s="290"/>
      <c r="U52" s="188"/>
      <c r="V52" s="188"/>
      <c r="W52" s="179"/>
      <c r="X52" s="98">
        <f t="shared" si="24"/>
        <v>0</v>
      </c>
      <c r="Y52" s="137">
        <v>25</v>
      </c>
      <c r="Z52" s="137"/>
      <c r="AA52" s="158">
        <v>150</v>
      </c>
      <c r="AB52" s="141"/>
      <c r="AC52" s="139"/>
      <c r="AD52" s="141">
        <v>500</v>
      </c>
      <c r="AE52" s="142">
        <v>150</v>
      </c>
      <c r="AF52" s="144"/>
      <c r="AG52" s="139">
        <v>50</v>
      </c>
      <c r="AH52" s="287"/>
      <c r="AI52" s="158"/>
      <c r="AJ52" s="98">
        <f t="shared" si="25"/>
        <v>875</v>
      </c>
      <c r="AK52" s="172">
        <v>75</v>
      </c>
      <c r="AL52" s="148"/>
      <c r="AM52" s="98">
        <f t="shared" si="32"/>
        <v>75</v>
      </c>
      <c r="AN52" s="172"/>
      <c r="AO52" s="142">
        <v>17.989999999999998</v>
      </c>
      <c r="AP52" s="142">
        <v>25</v>
      </c>
      <c r="AQ52" s="146"/>
      <c r="AR52" s="195"/>
      <c r="AS52" s="98">
        <f t="shared" si="26"/>
        <v>42.989999999999995</v>
      </c>
      <c r="AT52" s="141">
        <v>100</v>
      </c>
      <c r="AU52" s="144">
        <v>25</v>
      </c>
      <c r="AV52" s="144"/>
      <c r="AW52" s="144"/>
      <c r="AX52" s="144"/>
      <c r="AY52" s="158"/>
      <c r="AZ52" s="98">
        <f t="shared" si="27"/>
        <v>125</v>
      </c>
      <c r="BA52" s="193"/>
      <c r="BB52" s="294"/>
      <c r="BC52" s="187">
        <v>30</v>
      </c>
      <c r="BD52" s="187"/>
      <c r="BE52" s="158">
        <f t="shared" si="33"/>
        <v>61.6</v>
      </c>
      <c r="BF52" s="98">
        <f t="shared" si="28"/>
        <v>30</v>
      </c>
      <c r="BG52" s="237">
        <v>25</v>
      </c>
      <c r="BI52" s="122">
        <f t="shared" si="29"/>
        <v>2484.5899999999997</v>
      </c>
      <c r="BJ52" s="252">
        <v>667</v>
      </c>
      <c r="BK52" s="254">
        <v>667</v>
      </c>
      <c r="BL52" s="254">
        <v>667</v>
      </c>
      <c r="BM52" s="254">
        <v>667</v>
      </c>
      <c r="BN52" s="253"/>
      <c r="BO52" s="255"/>
      <c r="BP52" s="244">
        <f t="shared" si="30"/>
        <v>2668</v>
      </c>
      <c r="BQ52" s="245">
        <f t="shared" si="31"/>
        <v>183.41000000000031</v>
      </c>
      <c r="BR52" s="100">
        <f>SUM(BR51,BQ52)</f>
        <v>2636.2300000000064</v>
      </c>
    </row>
    <row r="53" spans="1:145" s="108" customFormat="1" ht="16" thickBot="1" x14ac:dyDescent="0.4">
      <c r="A53" s="206" t="s">
        <v>1</v>
      </c>
      <c r="B53" s="175">
        <v>500</v>
      </c>
      <c r="C53" s="167"/>
      <c r="D53" s="230">
        <v>50</v>
      </c>
      <c r="E53" s="175"/>
      <c r="F53" s="167">
        <v>50</v>
      </c>
      <c r="G53" s="175"/>
      <c r="H53" s="300"/>
      <c r="I53" s="230">
        <v>20</v>
      </c>
      <c r="J53" s="300">
        <v>400</v>
      </c>
      <c r="K53" s="175"/>
      <c r="L53" s="301"/>
      <c r="M53" s="102">
        <f t="shared" si="22"/>
        <v>1020</v>
      </c>
      <c r="N53" s="165"/>
      <c r="O53" s="171"/>
      <c r="P53" s="165">
        <v>160</v>
      </c>
      <c r="Q53" s="166"/>
      <c r="R53" s="171">
        <v>20</v>
      </c>
      <c r="S53" s="102">
        <f t="shared" si="23"/>
        <v>180</v>
      </c>
      <c r="T53" s="292"/>
      <c r="U53" s="293"/>
      <c r="V53" s="293"/>
      <c r="W53" s="183"/>
      <c r="X53" s="102">
        <f t="shared" si="24"/>
        <v>0</v>
      </c>
      <c r="Y53" s="302">
        <v>25</v>
      </c>
      <c r="Z53" s="302"/>
      <c r="AA53" s="171">
        <v>150</v>
      </c>
      <c r="AB53" s="165"/>
      <c r="AC53" s="303"/>
      <c r="AD53" s="165">
        <v>500</v>
      </c>
      <c r="AE53" s="166">
        <v>150</v>
      </c>
      <c r="AF53" s="167"/>
      <c r="AG53" s="303">
        <v>50</v>
      </c>
      <c r="AH53" s="304"/>
      <c r="AI53" s="171"/>
      <c r="AJ53" s="102">
        <f t="shared" si="25"/>
        <v>875</v>
      </c>
      <c r="AK53" s="175">
        <v>75</v>
      </c>
      <c r="AL53" s="230"/>
      <c r="AM53" s="102">
        <f t="shared" si="32"/>
        <v>75</v>
      </c>
      <c r="AN53" s="175"/>
      <c r="AO53" s="166">
        <v>17.989999999999998</v>
      </c>
      <c r="AP53" s="166">
        <v>25</v>
      </c>
      <c r="AQ53" s="169"/>
      <c r="AR53" s="200"/>
      <c r="AS53" s="102">
        <f t="shared" si="26"/>
        <v>42.989999999999995</v>
      </c>
      <c r="AT53" s="165">
        <v>100</v>
      </c>
      <c r="AU53" s="167">
        <v>25</v>
      </c>
      <c r="AV53" s="167"/>
      <c r="AW53" s="167"/>
      <c r="AX53" s="167"/>
      <c r="AY53" s="171"/>
      <c r="AZ53" s="102">
        <f t="shared" si="27"/>
        <v>125</v>
      </c>
      <c r="BA53" s="199"/>
      <c r="BB53" s="305"/>
      <c r="BC53" s="192">
        <v>30</v>
      </c>
      <c r="BD53" s="192"/>
      <c r="BE53" s="171">
        <f t="shared" si="33"/>
        <v>61.6</v>
      </c>
      <c r="BF53" s="102">
        <f t="shared" si="28"/>
        <v>30</v>
      </c>
      <c r="BG53" s="299">
        <v>25</v>
      </c>
      <c r="BH53" s="103"/>
      <c r="BI53" s="104">
        <f t="shared" si="29"/>
        <v>2434.5899999999997</v>
      </c>
      <c r="BJ53" s="275">
        <v>667</v>
      </c>
      <c r="BK53" s="277">
        <v>667</v>
      </c>
      <c r="BL53" s="277">
        <v>667</v>
      </c>
      <c r="BM53" s="277">
        <v>667</v>
      </c>
      <c r="BN53" s="276"/>
      <c r="BO53" s="278"/>
      <c r="BP53" s="279">
        <f t="shared" si="30"/>
        <v>2668</v>
      </c>
      <c r="BQ53" s="280">
        <f t="shared" si="31"/>
        <v>233.41000000000031</v>
      </c>
      <c r="BR53" s="105">
        <f>SUM(BR52,BQ53)</f>
        <v>2869.6400000000067</v>
      </c>
      <c r="BS53" s="106"/>
      <c r="BX53" s="107"/>
      <c r="BY53" s="107"/>
      <c r="BZ53" s="107"/>
      <c r="CA53" s="107"/>
      <c r="CB53" s="107"/>
      <c r="CC53" s="107"/>
      <c r="CD53" s="107"/>
    </row>
    <row r="54" spans="1:145" ht="16.5" thickTop="1" thickBot="1" x14ac:dyDescent="0.4">
      <c r="A54" s="207" t="s">
        <v>0</v>
      </c>
      <c r="B54" s="109">
        <f t="shared" ref="B54" si="35">SUM(B42:B53)</f>
        <v>6000</v>
      </c>
      <c r="C54" s="110">
        <f t="shared" ref="C54:L54" si="36">SUM(C42:C53)</f>
        <v>0</v>
      </c>
      <c r="D54" s="111">
        <f t="shared" si="36"/>
        <v>600</v>
      </c>
      <c r="E54" s="109">
        <f t="shared" si="36"/>
        <v>0</v>
      </c>
      <c r="F54" s="110">
        <f t="shared" si="36"/>
        <v>600</v>
      </c>
      <c r="G54" s="109">
        <f t="shared" si="36"/>
        <v>50</v>
      </c>
      <c r="H54" s="109">
        <f t="shared" si="36"/>
        <v>0</v>
      </c>
      <c r="I54" s="111">
        <f t="shared" si="36"/>
        <v>240</v>
      </c>
      <c r="J54" s="112">
        <f t="shared" si="36"/>
        <v>4800</v>
      </c>
      <c r="K54" s="109">
        <f t="shared" si="36"/>
        <v>300</v>
      </c>
      <c r="L54" s="111">
        <f t="shared" si="36"/>
        <v>0</v>
      </c>
      <c r="M54" s="62"/>
      <c r="N54" s="109">
        <f t="shared" ref="N54:R54" si="37">SUM(N42:N53)</f>
        <v>0</v>
      </c>
      <c r="O54" s="111">
        <f t="shared" si="37"/>
        <v>250</v>
      </c>
      <c r="P54" s="109">
        <f t="shared" si="37"/>
        <v>1920</v>
      </c>
      <c r="Q54" s="110">
        <f t="shared" si="37"/>
        <v>195</v>
      </c>
      <c r="R54" s="111">
        <f t="shared" si="37"/>
        <v>240</v>
      </c>
      <c r="S54" s="62"/>
      <c r="T54" s="109">
        <f t="shared" ref="T54:W54" si="38">SUM(T42:T53)</f>
        <v>0</v>
      </c>
      <c r="U54" s="110">
        <f t="shared" si="38"/>
        <v>1000</v>
      </c>
      <c r="V54" s="110">
        <f t="shared" si="38"/>
        <v>0</v>
      </c>
      <c r="W54" s="111">
        <f t="shared" si="38"/>
        <v>0</v>
      </c>
      <c r="X54" s="63"/>
      <c r="Y54" s="109">
        <f t="shared" ref="Y54:AL54" si="39">SUM(Y42:Y53)</f>
        <v>300</v>
      </c>
      <c r="Z54" s="109">
        <f t="shared" si="39"/>
        <v>0</v>
      </c>
      <c r="AA54" s="111">
        <f t="shared" si="39"/>
        <v>1800</v>
      </c>
      <c r="AB54" s="109">
        <f t="shared" si="39"/>
        <v>0</v>
      </c>
      <c r="AC54" s="111">
        <f t="shared" si="39"/>
        <v>0</v>
      </c>
      <c r="AD54" s="109">
        <f t="shared" si="39"/>
        <v>6000</v>
      </c>
      <c r="AE54" s="110">
        <f t="shared" si="39"/>
        <v>1800</v>
      </c>
      <c r="AF54" s="110">
        <f t="shared" si="39"/>
        <v>0</v>
      </c>
      <c r="AG54" s="111">
        <f t="shared" si="39"/>
        <v>600</v>
      </c>
      <c r="AH54" s="109">
        <f t="shared" si="39"/>
        <v>150</v>
      </c>
      <c r="AI54" s="111">
        <f t="shared" si="39"/>
        <v>0</v>
      </c>
      <c r="AJ54" s="62">
        <f t="shared" si="39"/>
        <v>10650</v>
      </c>
      <c r="AK54" s="109">
        <f t="shared" si="39"/>
        <v>900</v>
      </c>
      <c r="AL54" s="111">
        <f t="shared" si="39"/>
        <v>0</v>
      </c>
      <c r="AM54" s="225"/>
      <c r="AN54" s="109">
        <f t="shared" ref="AN54:BE54" si="40">SUM(AN42:AN53)</f>
        <v>0</v>
      </c>
      <c r="AO54" s="110">
        <f t="shared" si="40"/>
        <v>215.88000000000002</v>
      </c>
      <c r="AP54" s="110">
        <f t="shared" si="40"/>
        <v>300</v>
      </c>
      <c r="AQ54" s="110">
        <f t="shared" si="40"/>
        <v>0</v>
      </c>
      <c r="AR54" s="111">
        <f t="shared" si="40"/>
        <v>0</v>
      </c>
      <c r="AS54" s="62">
        <f t="shared" si="40"/>
        <v>515.88</v>
      </c>
      <c r="AT54" s="109">
        <f t="shared" si="40"/>
        <v>1200</v>
      </c>
      <c r="AU54" s="110">
        <f t="shared" si="40"/>
        <v>300</v>
      </c>
      <c r="AV54" s="110">
        <f t="shared" si="40"/>
        <v>0</v>
      </c>
      <c r="AW54" s="110">
        <f t="shared" si="40"/>
        <v>0</v>
      </c>
      <c r="AX54" s="110">
        <f t="shared" si="40"/>
        <v>0</v>
      </c>
      <c r="AY54" s="111">
        <f t="shared" si="40"/>
        <v>0</v>
      </c>
      <c r="AZ54" s="113">
        <f t="shared" si="40"/>
        <v>1500</v>
      </c>
      <c r="BA54" s="109">
        <f t="shared" si="40"/>
        <v>0</v>
      </c>
      <c r="BB54" s="114">
        <f t="shared" si="40"/>
        <v>0</v>
      </c>
      <c r="BC54" s="110">
        <f t="shared" si="40"/>
        <v>360</v>
      </c>
      <c r="BD54" s="110">
        <f t="shared" si="40"/>
        <v>0</v>
      </c>
      <c r="BE54" s="111">
        <f t="shared" si="40"/>
        <v>800.80000000000007</v>
      </c>
      <c r="BF54" s="62"/>
      <c r="BG54" s="140">
        <f>SUM(BG42:BG53)</f>
        <v>525</v>
      </c>
      <c r="BH54" s="58"/>
      <c r="BI54" s="266">
        <f t="shared" ref="BI54:BQ54" si="41">SUM(BI42:BI53)</f>
        <v>31446.68</v>
      </c>
      <c r="BJ54" s="266">
        <f t="shared" si="41"/>
        <v>8004</v>
      </c>
      <c r="BK54" s="268">
        <f t="shared" si="41"/>
        <v>8004</v>
      </c>
      <c r="BL54" s="268">
        <f t="shared" si="41"/>
        <v>8004</v>
      </c>
      <c r="BM54" s="268">
        <f t="shared" si="41"/>
        <v>8004</v>
      </c>
      <c r="BN54" s="267">
        <f t="shared" si="41"/>
        <v>2599</v>
      </c>
      <c r="BO54" s="269">
        <f t="shared" si="41"/>
        <v>0</v>
      </c>
      <c r="BP54" s="270">
        <f t="shared" si="41"/>
        <v>34615</v>
      </c>
      <c r="BQ54" s="271">
        <f t="shared" si="41"/>
        <v>3168.3200000000033</v>
      </c>
      <c r="BR54" s="115">
        <f>BR53</f>
        <v>2869.6400000000067</v>
      </c>
    </row>
    <row r="55" spans="1:145" ht="16" thickBot="1" x14ac:dyDescent="0.4">
      <c r="A55" s="241" t="s">
        <v>74</v>
      </c>
      <c r="B55" s="354">
        <f>SUM(B54:D54)</f>
        <v>6600</v>
      </c>
      <c r="C55" s="355"/>
      <c r="D55" s="356"/>
      <c r="E55" s="354">
        <f>SUM(E54:F54)</f>
        <v>600</v>
      </c>
      <c r="F55" s="355"/>
      <c r="G55" s="330">
        <f>SUM(G54:I54)</f>
        <v>290</v>
      </c>
      <c r="H55" s="331"/>
      <c r="I55" s="332"/>
      <c r="J55" s="215">
        <f>SUM(J54:J54)</f>
        <v>4800</v>
      </c>
      <c r="K55" s="349">
        <f>SUM(K54:L54)</f>
        <v>300</v>
      </c>
      <c r="L55" s="350"/>
      <c r="M55" s="116"/>
      <c r="N55" s="357">
        <f>SUM(N54:O54)</f>
        <v>250</v>
      </c>
      <c r="O55" s="358"/>
      <c r="P55" s="357">
        <f>SUM(P54:R54)</f>
        <v>2355</v>
      </c>
      <c r="Q55" s="359"/>
      <c r="R55" s="358"/>
      <c r="S55" s="116"/>
      <c r="T55" s="354"/>
      <c r="U55" s="355"/>
      <c r="V55" s="355"/>
      <c r="W55" s="356"/>
      <c r="X55" s="117"/>
      <c r="Y55" s="202">
        <f>SUM(Y54:Y54)</f>
        <v>300</v>
      </c>
      <c r="Z55" s="346">
        <f>SUM(Z54:AA54)</f>
        <v>1800</v>
      </c>
      <c r="AA55" s="347"/>
      <c r="AB55" s="346">
        <f>SUM(AB54:AC54)</f>
        <v>0</v>
      </c>
      <c r="AC55" s="347"/>
      <c r="AD55" s="346">
        <f>SUM(AD54:AG54)</f>
        <v>8400</v>
      </c>
      <c r="AE55" s="348"/>
      <c r="AF55" s="348"/>
      <c r="AG55" s="347"/>
      <c r="AH55" s="346"/>
      <c r="AI55" s="347"/>
      <c r="AJ55" s="116"/>
      <c r="AK55" s="349"/>
      <c r="AL55" s="350"/>
      <c r="AM55" s="226"/>
      <c r="AN55" s="346"/>
      <c r="AO55" s="348"/>
      <c r="AP55" s="348"/>
      <c r="AQ55" s="348"/>
      <c r="AR55" s="347"/>
      <c r="AS55" s="116"/>
      <c r="AT55" s="346"/>
      <c r="AU55" s="348"/>
      <c r="AV55" s="348"/>
      <c r="AW55" s="348"/>
      <c r="AX55" s="348"/>
      <c r="AY55" s="347"/>
      <c r="AZ55" s="113"/>
      <c r="BA55" s="286">
        <f>SUM(BA54:BA54)</f>
        <v>0</v>
      </c>
      <c r="BB55" s="330">
        <f>SUM(BB54:BE54)</f>
        <v>1160.8000000000002</v>
      </c>
      <c r="BC55" s="331"/>
      <c r="BD55" s="331"/>
      <c r="BE55" s="332"/>
      <c r="BF55" s="62"/>
      <c r="BG55" s="239"/>
      <c r="BH55" s="2"/>
      <c r="BI55" s="260"/>
      <c r="BJ55" s="333">
        <f>SUM(BJ54:BN54)</f>
        <v>34615</v>
      </c>
      <c r="BK55" s="334"/>
      <c r="BL55" s="334"/>
      <c r="BM55" s="334"/>
      <c r="BN55" s="335"/>
      <c r="BO55" s="261"/>
      <c r="BP55" s="262"/>
      <c r="BQ55" s="263"/>
      <c r="BS55" s="118"/>
      <c r="BT55" s="2"/>
      <c r="BU55" s="2"/>
      <c r="BV55" s="2"/>
    </row>
    <row r="56" spans="1:145" ht="16" thickBot="1" x14ac:dyDescent="0.4">
      <c r="A56" s="208" t="s">
        <v>75</v>
      </c>
      <c r="B56" s="336">
        <f>SUM(B54:L54)</f>
        <v>12590</v>
      </c>
      <c r="C56" s="337"/>
      <c r="D56" s="337"/>
      <c r="E56" s="337"/>
      <c r="F56" s="337"/>
      <c r="G56" s="337"/>
      <c r="H56" s="337"/>
      <c r="I56" s="337"/>
      <c r="J56" s="337"/>
      <c r="K56" s="337"/>
      <c r="L56" s="338"/>
      <c r="M56" s="120"/>
      <c r="N56" s="336">
        <f>SUM(N54:R54)</f>
        <v>2605</v>
      </c>
      <c r="O56" s="337"/>
      <c r="P56" s="339"/>
      <c r="Q56" s="339"/>
      <c r="R56" s="340"/>
      <c r="S56" s="120"/>
      <c r="T56" s="336">
        <f>SUM(T54:W54)</f>
        <v>1000</v>
      </c>
      <c r="U56" s="337"/>
      <c r="V56" s="337"/>
      <c r="W56" s="338"/>
      <c r="X56" s="121"/>
      <c r="Y56" s="336">
        <f>SUM(Y54:AI54)</f>
        <v>10650</v>
      </c>
      <c r="Z56" s="337"/>
      <c r="AA56" s="337"/>
      <c r="AB56" s="337"/>
      <c r="AC56" s="337"/>
      <c r="AD56" s="337"/>
      <c r="AE56" s="337"/>
      <c r="AF56" s="337"/>
      <c r="AG56" s="337"/>
      <c r="AH56" s="337"/>
      <c r="AI56" s="338"/>
      <c r="AJ56" s="120"/>
      <c r="AK56" s="336">
        <f>SUM(AK54:AL54)</f>
        <v>900</v>
      </c>
      <c r="AL56" s="341"/>
      <c r="AM56" s="222"/>
      <c r="AN56" s="342">
        <f>SUM(AN54:AR54)</f>
        <v>515.88</v>
      </c>
      <c r="AO56" s="343"/>
      <c r="AP56" s="343"/>
      <c r="AQ56" s="343"/>
      <c r="AR56" s="344"/>
      <c r="AS56" s="120"/>
      <c r="AT56" s="342">
        <f>SUM(AT54:AY54)</f>
        <v>1500</v>
      </c>
      <c r="AU56" s="343"/>
      <c r="AV56" s="343"/>
      <c r="AW56" s="343"/>
      <c r="AX56" s="343"/>
      <c r="AY56" s="345"/>
      <c r="AZ56" s="120"/>
      <c r="BA56" s="336">
        <f>SUM(BA54:BE54)</f>
        <v>1160.8000000000002</v>
      </c>
      <c r="BB56" s="337"/>
      <c r="BC56" s="337"/>
      <c r="BD56" s="337"/>
      <c r="BE56" s="338"/>
      <c r="BF56" s="120"/>
      <c r="BG56" s="240">
        <f>SUM(BG54)</f>
        <v>525</v>
      </c>
      <c r="BH56" s="3"/>
      <c r="BI56" s="260"/>
      <c r="BJ56" s="264"/>
      <c r="BK56" s="265"/>
      <c r="BL56" s="265"/>
      <c r="BM56" s="265"/>
      <c r="BN56" s="265"/>
      <c r="BO56" s="261"/>
      <c r="BP56" s="262"/>
      <c r="BQ56" s="263"/>
      <c r="BS56" s="118"/>
      <c r="BT56" s="2"/>
      <c r="BU56" s="2"/>
      <c r="BV56" s="2"/>
      <c r="BW56" s="2"/>
      <c r="BX56" s="119"/>
      <c r="BY56" s="119"/>
      <c r="BZ56" s="119"/>
      <c r="CA56" s="119"/>
      <c r="CB56" s="119"/>
      <c r="CC56" s="119"/>
      <c r="CD56" s="119"/>
      <c r="CE56" s="2"/>
      <c r="CF56" s="2"/>
      <c r="CG56" s="2"/>
    </row>
    <row r="57" spans="1:145" x14ac:dyDescent="0.35">
      <c r="M57" s="17"/>
      <c r="S57" s="17"/>
      <c r="AJ57" s="17"/>
      <c r="AM57" s="227"/>
      <c r="AS57" s="17"/>
      <c r="AZ57" s="17"/>
      <c r="BF57" s="17"/>
      <c r="BH57" s="3"/>
    </row>
    <row r="58" spans="1:145" ht="16" thickBot="1" x14ac:dyDescent="0.4">
      <c r="M58" s="17"/>
      <c r="S58" s="17"/>
      <c r="AJ58" s="17"/>
      <c r="AM58" s="227"/>
      <c r="AS58" s="17"/>
      <c r="AZ58" s="17"/>
      <c r="BF58" s="17"/>
      <c r="BH58" s="3"/>
    </row>
    <row r="59" spans="1:145" s="8" customFormat="1" ht="21.5" thickBot="1" x14ac:dyDescent="0.55000000000000004">
      <c r="A59" s="306">
        <v>2028</v>
      </c>
      <c r="B59" s="351" t="s">
        <v>34</v>
      </c>
      <c r="C59" s="352"/>
      <c r="D59" s="360"/>
      <c r="E59" s="360"/>
      <c r="F59" s="360"/>
      <c r="G59" s="360"/>
      <c r="H59" s="360"/>
      <c r="I59" s="360"/>
      <c r="J59" s="360"/>
      <c r="K59" s="360"/>
      <c r="L59" s="361"/>
      <c r="M59" s="62"/>
      <c r="N59" s="351" t="s">
        <v>45</v>
      </c>
      <c r="O59" s="352"/>
      <c r="P59" s="352"/>
      <c r="Q59" s="352"/>
      <c r="R59" s="353"/>
      <c r="S59" s="62"/>
      <c r="T59" s="362" t="s">
        <v>44</v>
      </c>
      <c r="U59" s="363"/>
      <c r="V59" s="363"/>
      <c r="W59" s="364"/>
      <c r="X59" s="63"/>
      <c r="Y59" s="352" t="s">
        <v>28</v>
      </c>
      <c r="Z59" s="352"/>
      <c r="AA59" s="352"/>
      <c r="AB59" s="352"/>
      <c r="AC59" s="352"/>
      <c r="AD59" s="352"/>
      <c r="AE59" s="352"/>
      <c r="AF59" s="352"/>
      <c r="AG59" s="352"/>
      <c r="AH59" s="352"/>
      <c r="AI59" s="353"/>
      <c r="AJ59" s="62"/>
      <c r="AK59" s="351" t="s">
        <v>43</v>
      </c>
      <c r="AL59" s="353"/>
      <c r="AM59" s="223"/>
      <c r="AN59" s="351" t="s">
        <v>71</v>
      </c>
      <c r="AO59" s="352"/>
      <c r="AP59" s="352"/>
      <c r="AQ59" s="352"/>
      <c r="AR59" s="353"/>
      <c r="AS59" s="62"/>
      <c r="AT59" s="351" t="s">
        <v>72</v>
      </c>
      <c r="AU59" s="352"/>
      <c r="AV59" s="352"/>
      <c r="AW59" s="352"/>
      <c r="AX59" s="352"/>
      <c r="AY59" s="353"/>
      <c r="AZ59" s="65"/>
      <c r="BA59" s="351" t="s">
        <v>73</v>
      </c>
      <c r="BB59" s="352"/>
      <c r="BC59" s="352"/>
      <c r="BD59" s="352"/>
      <c r="BE59" s="353"/>
      <c r="BF59" s="62"/>
      <c r="BG59" s="209" t="s">
        <v>42</v>
      </c>
      <c r="BH59" s="64"/>
      <c r="BI59" s="64"/>
      <c r="BJ59" s="64"/>
      <c r="BK59" s="64"/>
      <c r="BL59" s="64"/>
      <c r="BM59" s="64"/>
      <c r="BN59" s="64"/>
      <c r="BO59" s="64"/>
      <c r="BP59" s="64"/>
      <c r="BQ59" s="66"/>
      <c r="BR59" s="66"/>
      <c r="BS59" s="10"/>
      <c r="BT59" s="3"/>
      <c r="BU59" s="3"/>
      <c r="BV59" s="3"/>
      <c r="BW59" s="3"/>
      <c r="BX59" s="11"/>
      <c r="BY59" s="11"/>
      <c r="BZ59" s="11"/>
      <c r="CA59" s="11"/>
      <c r="CB59" s="11"/>
      <c r="CC59" s="11"/>
      <c r="CD59" s="11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145" s="82" customFormat="1" x14ac:dyDescent="0.35">
      <c r="A60" s="307"/>
      <c r="B60" s="308" t="s">
        <v>77</v>
      </c>
      <c r="C60" s="309" t="s">
        <v>41</v>
      </c>
      <c r="D60" s="310" t="s">
        <v>67</v>
      </c>
      <c r="E60" s="308" t="s">
        <v>40</v>
      </c>
      <c r="F60" s="309" t="s">
        <v>68</v>
      </c>
      <c r="G60" s="308" t="s">
        <v>39</v>
      </c>
      <c r="H60" s="329" t="s">
        <v>38</v>
      </c>
      <c r="I60" s="310" t="s">
        <v>90</v>
      </c>
      <c r="J60" s="311" t="s">
        <v>37</v>
      </c>
      <c r="K60" s="308" t="s">
        <v>36</v>
      </c>
      <c r="L60" s="310" t="s">
        <v>69</v>
      </c>
      <c r="M60" s="73"/>
      <c r="N60" s="308" t="s">
        <v>78</v>
      </c>
      <c r="O60" s="310" t="s">
        <v>32</v>
      </c>
      <c r="P60" s="308" t="s">
        <v>35</v>
      </c>
      <c r="Q60" s="309" t="s">
        <v>31</v>
      </c>
      <c r="R60" s="310" t="s">
        <v>30</v>
      </c>
      <c r="S60" s="73"/>
      <c r="T60" s="312" t="s">
        <v>34</v>
      </c>
      <c r="U60" s="313" t="s">
        <v>33</v>
      </c>
      <c r="V60" s="313" t="s">
        <v>16</v>
      </c>
      <c r="W60" s="314" t="s">
        <v>70</v>
      </c>
      <c r="X60" s="73"/>
      <c r="Y60" s="308" t="s">
        <v>79</v>
      </c>
      <c r="Z60" s="308" t="s">
        <v>29</v>
      </c>
      <c r="AA60" s="310" t="s">
        <v>28</v>
      </c>
      <c r="AB60" s="308" t="s">
        <v>80</v>
      </c>
      <c r="AC60" s="310" t="s">
        <v>81</v>
      </c>
      <c r="AD60" s="308" t="s">
        <v>27</v>
      </c>
      <c r="AE60" s="309" t="s">
        <v>26</v>
      </c>
      <c r="AF60" s="309" t="s">
        <v>25</v>
      </c>
      <c r="AG60" s="310" t="s">
        <v>24</v>
      </c>
      <c r="AH60" s="308" t="s">
        <v>23</v>
      </c>
      <c r="AI60" s="310" t="s">
        <v>22</v>
      </c>
      <c r="AJ60" s="73"/>
      <c r="AK60" s="308">
        <v>1</v>
      </c>
      <c r="AL60" s="310">
        <v>2</v>
      </c>
      <c r="AM60" s="224"/>
      <c r="AN60" s="312" t="s">
        <v>65</v>
      </c>
      <c r="AO60" s="313" t="s">
        <v>21</v>
      </c>
      <c r="AP60" s="313" t="s">
        <v>82</v>
      </c>
      <c r="AQ60" s="313" t="s">
        <v>66</v>
      </c>
      <c r="AR60" s="314" t="s">
        <v>20</v>
      </c>
      <c r="AS60" s="73"/>
      <c r="AT60" s="312">
        <v>1</v>
      </c>
      <c r="AU60" s="313">
        <v>2</v>
      </c>
      <c r="AV60" s="313">
        <v>3</v>
      </c>
      <c r="AW60" s="313">
        <v>4</v>
      </c>
      <c r="AX60" s="313">
        <v>5</v>
      </c>
      <c r="AY60" s="314">
        <v>6</v>
      </c>
      <c r="AZ60" s="75"/>
      <c r="BA60" s="308" t="s">
        <v>83</v>
      </c>
      <c r="BB60" s="315" t="s">
        <v>19</v>
      </c>
      <c r="BC60" s="313" t="s">
        <v>18</v>
      </c>
      <c r="BD60" s="313" t="s">
        <v>17</v>
      </c>
      <c r="BE60" s="314" t="s">
        <v>84</v>
      </c>
      <c r="BF60" s="73"/>
      <c r="BG60" s="316" t="s">
        <v>16</v>
      </c>
      <c r="BH60" s="74"/>
      <c r="BI60" s="307" t="s">
        <v>15</v>
      </c>
      <c r="BJ60" s="317" t="s">
        <v>85</v>
      </c>
      <c r="BK60" s="318" t="s">
        <v>86</v>
      </c>
      <c r="BL60" s="318" t="s">
        <v>87</v>
      </c>
      <c r="BM60" s="318" t="s">
        <v>88</v>
      </c>
      <c r="BN60" s="319" t="s">
        <v>89</v>
      </c>
      <c r="BO60" s="320" t="s">
        <v>14</v>
      </c>
      <c r="BP60" s="321" t="s">
        <v>13</v>
      </c>
      <c r="BQ60" s="322" t="s">
        <v>12</v>
      </c>
      <c r="BR60" s="322" t="s">
        <v>11</v>
      </c>
      <c r="BS60" s="81"/>
      <c r="BT60" s="241"/>
      <c r="BU60" s="241"/>
      <c r="BV60" s="241"/>
      <c r="BW60" s="3"/>
      <c r="BX60" s="11"/>
      <c r="BY60" s="11"/>
      <c r="BZ60" s="11"/>
      <c r="CA60" s="11"/>
      <c r="CB60" s="11"/>
      <c r="CC60" s="11"/>
      <c r="CD60" s="11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</row>
    <row r="61" spans="1:145" s="97" customFormat="1" ht="12" customHeight="1" x14ac:dyDescent="0.35">
      <c r="A61" s="93"/>
      <c r="B61" s="84"/>
      <c r="C61" s="85"/>
      <c r="D61" s="86"/>
      <c r="E61" s="84"/>
      <c r="F61" s="85"/>
      <c r="G61" s="84"/>
      <c r="H61" s="91"/>
      <c r="I61" s="86"/>
      <c r="J61" s="91"/>
      <c r="K61" s="84"/>
      <c r="L61" s="86"/>
      <c r="M61" s="88"/>
      <c r="N61" s="84"/>
      <c r="O61" s="86"/>
      <c r="P61" s="84"/>
      <c r="Q61" s="85"/>
      <c r="R61" s="86"/>
      <c r="S61" s="88"/>
      <c r="T61" s="89"/>
      <c r="U61" s="85"/>
      <c r="V61" s="85"/>
      <c r="W61" s="86"/>
      <c r="X61" s="90"/>
      <c r="Y61" s="84"/>
      <c r="Z61" s="84"/>
      <c r="AA61" s="86"/>
      <c r="AB61" s="84"/>
      <c r="AC61" s="86"/>
      <c r="AD61" s="84"/>
      <c r="AE61" s="85"/>
      <c r="AF61" s="85"/>
      <c r="AG61" s="86"/>
      <c r="AH61" s="84"/>
      <c r="AI61" s="86"/>
      <c r="AJ61" s="92"/>
      <c r="AK61" s="84"/>
      <c r="AL61" s="86"/>
      <c r="AM61" s="231"/>
      <c r="AN61" s="84"/>
      <c r="AO61" s="85"/>
      <c r="AP61" s="85"/>
      <c r="AQ61" s="85"/>
      <c r="AR61" s="86"/>
      <c r="AS61" s="92"/>
      <c r="AT61" s="84"/>
      <c r="AU61" s="85"/>
      <c r="AV61" s="85"/>
      <c r="AW61" s="85"/>
      <c r="AX61" s="85"/>
      <c r="AY61" s="86"/>
      <c r="AZ61" s="94"/>
      <c r="BA61" s="84"/>
      <c r="BB61" s="87"/>
      <c r="BC61" s="85"/>
      <c r="BD61" s="85"/>
      <c r="BE61" s="86"/>
      <c r="BF61" s="92"/>
      <c r="BG61" s="236"/>
      <c r="BH61" s="74"/>
      <c r="BI61" s="93"/>
      <c r="BJ61" s="250"/>
      <c r="BK61" s="243"/>
      <c r="BL61" s="243"/>
      <c r="BM61" s="243"/>
      <c r="BN61" s="251"/>
      <c r="BO61" s="249"/>
      <c r="BP61" s="83"/>
      <c r="BQ61" s="95"/>
      <c r="BR61" s="95"/>
      <c r="BS61" s="96"/>
      <c r="BT61" s="285"/>
      <c r="BU61" s="241"/>
      <c r="BV61" s="241"/>
      <c r="BW61" s="3"/>
      <c r="BX61" s="11"/>
      <c r="BY61" s="11"/>
      <c r="BZ61" s="11"/>
      <c r="CA61" s="11"/>
      <c r="CB61" s="11"/>
      <c r="CC61" s="11"/>
      <c r="CD61" s="11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145" x14ac:dyDescent="0.35">
      <c r="A62" s="203" t="s">
        <v>63</v>
      </c>
      <c r="B62" s="172">
        <v>500</v>
      </c>
      <c r="C62" s="144"/>
      <c r="D62" s="148">
        <v>50</v>
      </c>
      <c r="E62" s="172"/>
      <c r="F62" s="144">
        <v>50</v>
      </c>
      <c r="G62" s="172"/>
      <c r="H62" s="288"/>
      <c r="I62" s="148">
        <v>20</v>
      </c>
      <c r="J62" s="288">
        <v>400</v>
      </c>
      <c r="K62" s="172">
        <v>50</v>
      </c>
      <c r="L62" s="289"/>
      <c r="M62" s="98">
        <f t="shared" ref="M62:M73" si="42">SUM(B62:L62)</f>
        <v>1070</v>
      </c>
      <c r="N62" s="141">
        <v>320</v>
      </c>
      <c r="O62" s="158"/>
      <c r="P62" s="141">
        <v>160</v>
      </c>
      <c r="Q62" s="142">
        <v>65</v>
      </c>
      <c r="R62" s="158">
        <v>20</v>
      </c>
      <c r="S62" s="98">
        <f t="shared" ref="S62:S73" si="43">SUM(N62:R62)</f>
        <v>565</v>
      </c>
      <c r="T62" s="290"/>
      <c r="U62" s="188"/>
      <c r="V62" s="188"/>
      <c r="W62" s="179"/>
      <c r="X62" s="98">
        <f t="shared" ref="X62:X73" si="44">SUM(T62:W62)</f>
        <v>0</v>
      </c>
      <c r="Y62" s="137">
        <v>25</v>
      </c>
      <c r="Z62" s="137"/>
      <c r="AA62" s="158">
        <v>150</v>
      </c>
      <c r="AB62" s="141"/>
      <c r="AC62" s="139"/>
      <c r="AD62" s="141">
        <v>500</v>
      </c>
      <c r="AE62" s="142">
        <v>150</v>
      </c>
      <c r="AF62" s="144"/>
      <c r="AG62" s="139">
        <v>50</v>
      </c>
      <c r="AH62" s="287"/>
      <c r="AI62" s="158"/>
      <c r="AJ62" s="98">
        <f t="shared" ref="AJ62:AJ73" si="45">SUM(Y62:AI62)</f>
        <v>875</v>
      </c>
      <c r="AK62" s="172">
        <v>75</v>
      </c>
      <c r="AL62" s="148"/>
      <c r="AM62" s="98">
        <f>SUM(AK62:AL62)</f>
        <v>75</v>
      </c>
      <c r="AN62" s="172"/>
      <c r="AO62" s="142">
        <v>17.989999999999998</v>
      </c>
      <c r="AP62" s="142">
        <v>25</v>
      </c>
      <c r="AQ62" s="146"/>
      <c r="AR62" s="195"/>
      <c r="AS62" s="98">
        <f t="shared" ref="AS62:AS73" si="46">SUM(AN62:AR62)</f>
        <v>42.989999999999995</v>
      </c>
      <c r="AT62" s="141">
        <v>100</v>
      </c>
      <c r="AU62" s="144">
        <v>25</v>
      </c>
      <c r="AV62" s="144"/>
      <c r="AW62" s="144"/>
      <c r="AX62" s="144"/>
      <c r="AY62" s="158"/>
      <c r="AZ62" s="98">
        <f t="shared" ref="AZ62:AZ73" si="47">SUM(AT62:AY62)</f>
        <v>125</v>
      </c>
      <c r="BA62" s="193"/>
      <c r="BB62" s="294">
        <v>50</v>
      </c>
      <c r="BC62" s="187">
        <v>30</v>
      </c>
      <c r="BD62" s="187"/>
      <c r="BE62" s="158">
        <f>15.4*5</f>
        <v>77</v>
      </c>
      <c r="BF62" s="98">
        <f t="shared" ref="BF62:BF73" si="48">SUM(BA62:BD62)</f>
        <v>80</v>
      </c>
      <c r="BG62" s="237">
        <v>250</v>
      </c>
      <c r="BI62" s="122">
        <f t="shared" ref="BI62:BI73" si="49">SUM(B62:L62,N62:R62,T62:W62,Y62:AI62,AK62:AL62,AN62:AR62,AT62:AY62,BA62:BE62,BG62)</f>
        <v>3159.99</v>
      </c>
      <c r="BJ62" s="252">
        <v>667</v>
      </c>
      <c r="BK62" s="254">
        <v>667</v>
      </c>
      <c r="BL62" s="254">
        <v>667</v>
      </c>
      <c r="BM62" s="254">
        <v>667</v>
      </c>
      <c r="BN62" s="253">
        <v>667</v>
      </c>
      <c r="BO62" s="255"/>
      <c r="BP62" s="244">
        <f t="shared" ref="BP62:BP73" si="50">SUM(BJ62:BO62)</f>
        <v>3335</v>
      </c>
      <c r="BQ62" s="245">
        <f t="shared" ref="BQ62:BQ73" si="51">SUM(BP62-BI62)</f>
        <v>175.01000000000022</v>
      </c>
      <c r="BR62" s="100">
        <f>SUM(BR54,BQ62)</f>
        <v>3044.6500000000069</v>
      </c>
      <c r="BT62" s="242"/>
      <c r="BU62" s="242"/>
      <c r="BV62" s="242"/>
    </row>
    <row r="63" spans="1:145" x14ac:dyDescent="0.35">
      <c r="A63" s="204" t="s">
        <v>9</v>
      </c>
      <c r="B63" s="173">
        <v>500</v>
      </c>
      <c r="C63" s="160"/>
      <c r="D63" s="185">
        <v>50</v>
      </c>
      <c r="E63" s="173"/>
      <c r="F63" s="160">
        <v>50</v>
      </c>
      <c r="G63" s="173"/>
      <c r="H63" s="295"/>
      <c r="I63" s="185">
        <v>20</v>
      </c>
      <c r="J63" s="295">
        <v>400</v>
      </c>
      <c r="K63" s="173"/>
      <c r="L63" s="296"/>
      <c r="M63" s="98">
        <f t="shared" si="42"/>
        <v>1020</v>
      </c>
      <c r="N63" s="150">
        <v>320</v>
      </c>
      <c r="O63" s="155"/>
      <c r="P63" s="150">
        <v>160</v>
      </c>
      <c r="Q63" s="152"/>
      <c r="R63" s="155">
        <v>20</v>
      </c>
      <c r="S63" s="98">
        <f t="shared" si="43"/>
        <v>500</v>
      </c>
      <c r="T63" s="291"/>
      <c r="U63" s="189"/>
      <c r="V63" s="189"/>
      <c r="W63" s="181"/>
      <c r="X63" s="98">
        <f t="shared" si="44"/>
        <v>0</v>
      </c>
      <c r="Y63" s="136">
        <v>25</v>
      </c>
      <c r="Z63" s="136"/>
      <c r="AA63" s="155">
        <v>150</v>
      </c>
      <c r="AB63" s="150"/>
      <c r="AC63" s="138"/>
      <c r="AD63" s="150">
        <v>500</v>
      </c>
      <c r="AE63" s="152">
        <v>150</v>
      </c>
      <c r="AF63" s="160"/>
      <c r="AG63" s="138">
        <v>50</v>
      </c>
      <c r="AH63" s="297"/>
      <c r="AI63" s="155"/>
      <c r="AJ63" s="98">
        <f t="shared" si="45"/>
        <v>875</v>
      </c>
      <c r="AK63" s="173">
        <v>75</v>
      </c>
      <c r="AL63" s="185"/>
      <c r="AM63" s="98">
        <f t="shared" ref="AM63:AM73" si="52">SUM(AK63:AL63)</f>
        <v>75</v>
      </c>
      <c r="AN63" s="173"/>
      <c r="AO63" s="152">
        <v>17.989999999999998</v>
      </c>
      <c r="AP63" s="152">
        <v>25</v>
      </c>
      <c r="AQ63" s="184"/>
      <c r="AR63" s="198"/>
      <c r="AS63" s="98">
        <f t="shared" si="46"/>
        <v>42.989999999999995</v>
      </c>
      <c r="AT63" s="150">
        <v>100</v>
      </c>
      <c r="AU63" s="160">
        <v>25</v>
      </c>
      <c r="AV63" s="160"/>
      <c r="AW63" s="160"/>
      <c r="AX63" s="160"/>
      <c r="AY63" s="155"/>
      <c r="AZ63" s="98">
        <f t="shared" si="47"/>
        <v>125</v>
      </c>
      <c r="BA63" s="196"/>
      <c r="BB63" s="298">
        <v>50</v>
      </c>
      <c r="BC63" s="190">
        <v>30</v>
      </c>
      <c r="BD63" s="190"/>
      <c r="BE63" s="155">
        <f t="shared" ref="BE63:BE73" si="53">15.4*4</f>
        <v>61.6</v>
      </c>
      <c r="BF63" s="98">
        <f t="shared" si="48"/>
        <v>80</v>
      </c>
      <c r="BG63" s="238">
        <v>25</v>
      </c>
      <c r="BI63" s="99">
        <f t="shared" si="49"/>
        <v>2804.5899999999997</v>
      </c>
      <c r="BJ63" s="256">
        <v>667</v>
      </c>
      <c r="BK63" s="258">
        <v>667</v>
      </c>
      <c r="BL63" s="258">
        <v>667</v>
      </c>
      <c r="BM63" s="258">
        <v>667</v>
      </c>
      <c r="BN63" s="257"/>
      <c r="BO63" s="259"/>
      <c r="BP63" s="246">
        <f t="shared" si="50"/>
        <v>2668</v>
      </c>
      <c r="BQ63" s="247">
        <f t="shared" si="51"/>
        <v>-136.58999999999969</v>
      </c>
      <c r="BR63" s="101">
        <f t="shared" ref="BR63:BR69" si="54">SUM(BR62,BQ63)</f>
        <v>2908.0600000000072</v>
      </c>
    </row>
    <row r="64" spans="1:145" x14ac:dyDescent="0.35">
      <c r="A64" s="203" t="s">
        <v>8</v>
      </c>
      <c r="B64" s="172">
        <v>500</v>
      </c>
      <c r="C64" s="144"/>
      <c r="D64" s="148">
        <v>50</v>
      </c>
      <c r="E64" s="172"/>
      <c r="F64" s="144">
        <v>50</v>
      </c>
      <c r="G64" s="172"/>
      <c r="H64" s="288"/>
      <c r="I64" s="148">
        <v>20</v>
      </c>
      <c r="J64" s="288">
        <v>400</v>
      </c>
      <c r="K64" s="172">
        <v>50</v>
      </c>
      <c r="L64" s="289"/>
      <c r="M64" s="98">
        <f t="shared" si="42"/>
        <v>1070</v>
      </c>
      <c r="N64" s="141">
        <v>320</v>
      </c>
      <c r="O64" s="158"/>
      <c r="P64" s="141">
        <v>160</v>
      </c>
      <c r="Q64" s="142"/>
      <c r="R64" s="158">
        <v>20</v>
      </c>
      <c r="S64" s="98">
        <f t="shared" si="43"/>
        <v>500</v>
      </c>
      <c r="T64" s="290"/>
      <c r="U64" s="144"/>
      <c r="V64" s="144"/>
      <c r="W64" s="179"/>
      <c r="X64" s="98">
        <f t="shared" si="44"/>
        <v>0</v>
      </c>
      <c r="Y64" s="137">
        <v>25</v>
      </c>
      <c r="Z64" s="137"/>
      <c r="AA64" s="158">
        <v>150</v>
      </c>
      <c r="AB64" s="141"/>
      <c r="AC64" s="139"/>
      <c r="AD64" s="141">
        <v>500</v>
      </c>
      <c r="AE64" s="142">
        <v>150</v>
      </c>
      <c r="AF64" s="144"/>
      <c r="AG64" s="139">
        <v>50</v>
      </c>
      <c r="AH64" s="287"/>
      <c r="AI64" s="158"/>
      <c r="AJ64" s="98">
        <f t="shared" si="45"/>
        <v>875</v>
      </c>
      <c r="AK64" s="172">
        <v>75</v>
      </c>
      <c r="AL64" s="148"/>
      <c r="AM64" s="98">
        <f t="shared" si="52"/>
        <v>75</v>
      </c>
      <c r="AN64" s="172"/>
      <c r="AO64" s="142">
        <v>17.989999999999998</v>
      </c>
      <c r="AP64" s="142">
        <v>25</v>
      </c>
      <c r="AQ64" s="142"/>
      <c r="AR64" s="195"/>
      <c r="AS64" s="98">
        <f t="shared" si="46"/>
        <v>42.989999999999995</v>
      </c>
      <c r="AT64" s="141">
        <v>100</v>
      </c>
      <c r="AU64" s="144">
        <v>25</v>
      </c>
      <c r="AV64" s="144"/>
      <c r="AW64" s="144"/>
      <c r="AX64" s="144"/>
      <c r="AY64" s="158"/>
      <c r="AZ64" s="98">
        <f t="shared" si="47"/>
        <v>125</v>
      </c>
      <c r="BA64" s="193"/>
      <c r="BB64" s="294">
        <v>50</v>
      </c>
      <c r="BC64" s="187">
        <v>30</v>
      </c>
      <c r="BD64" s="187"/>
      <c r="BE64" s="158">
        <f t="shared" si="53"/>
        <v>61.6</v>
      </c>
      <c r="BF64" s="98">
        <f t="shared" si="48"/>
        <v>80</v>
      </c>
      <c r="BG64" s="237">
        <v>25</v>
      </c>
      <c r="BI64" s="122">
        <f t="shared" si="49"/>
        <v>2854.5899999999997</v>
      </c>
      <c r="BJ64" s="252">
        <v>667</v>
      </c>
      <c r="BK64" s="254">
        <v>667</v>
      </c>
      <c r="BL64" s="254">
        <v>667</v>
      </c>
      <c r="BM64" s="254">
        <v>667</v>
      </c>
      <c r="BN64" s="253"/>
      <c r="BO64" s="255"/>
      <c r="BP64" s="244">
        <f t="shared" si="50"/>
        <v>2668</v>
      </c>
      <c r="BQ64" s="245">
        <f t="shared" si="51"/>
        <v>-186.58999999999969</v>
      </c>
      <c r="BR64" s="100">
        <f t="shared" si="54"/>
        <v>2721.4700000000075</v>
      </c>
    </row>
    <row r="65" spans="1:85" x14ac:dyDescent="0.35">
      <c r="A65" s="204" t="s">
        <v>7</v>
      </c>
      <c r="B65" s="173">
        <v>500</v>
      </c>
      <c r="C65" s="160"/>
      <c r="D65" s="185">
        <v>50</v>
      </c>
      <c r="E65" s="173"/>
      <c r="F65" s="160">
        <v>50</v>
      </c>
      <c r="G65" s="173"/>
      <c r="H65" s="295"/>
      <c r="I65" s="185">
        <v>20</v>
      </c>
      <c r="J65" s="295">
        <v>400</v>
      </c>
      <c r="K65" s="173"/>
      <c r="L65" s="296"/>
      <c r="M65" s="98">
        <f t="shared" si="42"/>
        <v>1020</v>
      </c>
      <c r="N65" s="150">
        <v>320</v>
      </c>
      <c r="O65" s="155"/>
      <c r="P65" s="150">
        <v>160</v>
      </c>
      <c r="Q65" s="152"/>
      <c r="R65" s="155">
        <v>20</v>
      </c>
      <c r="S65" s="98">
        <f t="shared" si="43"/>
        <v>500</v>
      </c>
      <c r="T65" s="291"/>
      <c r="U65" s="160">
        <v>1000</v>
      </c>
      <c r="V65" s="160"/>
      <c r="W65" s="181"/>
      <c r="X65" s="98">
        <f t="shared" si="44"/>
        <v>1000</v>
      </c>
      <c r="Y65" s="136">
        <v>25</v>
      </c>
      <c r="Z65" s="136"/>
      <c r="AA65" s="155">
        <v>150</v>
      </c>
      <c r="AB65" s="150"/>
      <c r="AC65" s="138"/>
      <c r="AD65" s="150">
        <v>500</v>
      </c>
      <c r="AE65" s="152">
        <v>150</v>
      </c>
      <c r="AF65" s="160"/>
      <c r="AG65" s="138">
        <v>50</v>
      </c>
      <c r="AH65" s="173">
        <v>150</v>
      </c>
      <c r="AI65" s="155"/>
      <c r="AJ65" s="98">
        <f t="shared" si="45"/>
        <v>1025</v>
      </c>
      <c r="AK65" s="173">
        <v>75</v>
      </c>
      <c r="AL65" s="185"/>
      <c r="AM65" s="98">
        <f t="shared" si="52"/>
        <v>75</v>
      </c>
      <c r="AN65" s="173"/>
      <c r="AO65" s="152">
        <v>17.989999999999998</v>
      </c>
      <c r="AP65" s="152">
        <v>25</v>
      </c>
      <c r="AQ65" s="163"/>
      <c r="AR65" s="198"/>
      <c r="AS65" s="98">
        <f t="shared" si="46"/>
        <v>42.989999999999995</v>
      </c>
      <c r="AT65" s="150">
        <v>100</v>
      </c>
      <c r="AU65" s="160">
        <v>25</v>
      </c>
      <c r="AV65" s="160"/>
      <c r="AW65" s="184"/>
      <c r="AX65" s="184"/>
      <c r="AY65" s="155"/>
      <c r="AZ65" s="98">
        <f t="shared" si="47"/>
        <v>125</v>
      </c>
      <c r="BA65" s="196"/>
      <c r="BB65" s="298">
        <v>50</v>
      </c>
      <c r="BC65" s="190">
        <v>30</v>
      </c>
      <c r="BD65" s="190"/>
      <c r="BE65" s="155">
        <f t="shared" si="53"/>
        <v>61.6</v>
      </c>
      <c r="BF65" s="98">
        <f t="shared" si="48"/>
        <v>80</v>
      </c>
      <c r="BG65" s="238">
        <v>25</v>
      </c>
      <c r="BI65" s="99">
        <f t="shared" si="49"/>
        <v>3954.5899999999997</v>
      </c>
      <c r="BJ65" s="256">
        <v>667</v>
      </c>
      <c r="BK65" s="258">
        <v>667</v>
      </c>
      <c r="BL65" s="258">
        <v>667</v>
      </c>
      <c r="BM65" s="258">
        <v>667</v>
      </c>
      <c r="BN65" s="257"/>
      <c r="BO65" s="259"/>
      <c r="BP65" s="246">
        <f t="shared" si="50"/>
        <v>2668</v>
      </c>
      <c r="BQ65" s="247">
        <f t="shared" si="51"/>
        <v>-1286.5899999999997</v>
      </c>
      <c r="BR65" s="101">
        <f t="shared" si="54"/>
        <v>1434.8800000000078</v>
      </c>
    </row>
    <row r="66" spans="1:85" x14ac:dyDescent="0.35">
      <c r="A66" s="203" t="s">
        <v>64</v>
      </c>
      <c r="B66" s="172">
        <v>500</v>
      </c>
      <c r="C66" s="144"/>
      <c r="D66" s="148">
        <v>50</v>
      </c>
      <c r="E66" s="172"/>
      <c r="F66" s="144">
        <v>50</v>
      </c>
      <c r="G66" s="172">
        <v>50</v>
      </c>
      <c r="H66" s="288"/>
      <c r="I66" s="148">
        <v>20</v>
      </c>
      <c r="J66" s="288">
        <v>400</v>
      </c>
      <c r="K66" s="172">
        <v>50</v>
      </c>
      <c r="L66" s="289"/>
      <c r="M66" s="98">
        <f t="shared" si="42"/>
        <v>1120</v>
      </c>
      <c r="N66" s="141">
        <v>320</v>
      </c>
      <c r="O66" s="158"/>
      <c r="P66" s="141">
        <v>160</v>
      </c>
      <c r="Q66" s="142">
        <v>65</v>
      </c>
      <c r="R66" s="158">
        <v>20</v>
      </c>
      <c r="S66" s="98">
        <f t="shared" si="43"/>
        <v>565</v>
      </c>
      <c r="T66" s="290"/>
      <c r="U66" s="144"/>
      <c r="V66" s="144"/>
      <c r="W66" s="179"/>
      <c r="X66" s="98">
        <f t="shared" si="44"/>
        <v>0</v>
      </c>
      <c r="Y66" s="137">
        <v>25</v>
      </c>
      <c r="Z66" s="137"/>
      <c r="AA66" s="158">
        <v>150</v>
      </c>
      <c r="AB66" s="141"/>
      <c r="AC66" s="139"/>
      <c r="AD66" s="141">
        <v>500</v>
      </c>
      <c r="AE66" s="142">
        <v>150</v>
      </c>
      <c r="AF66" s="144"/>
      <c r="AG66" s="139">
        <v>50</v>
      </c>
      <c r="AH66" s="287"/>
      <c r="AI66" s="158"/>
      <c r="AJ66" s="98">
        <f t="shared" si="45"/>
        <v>875</v>
      </c>
      <c r="AK66" s="172">
        <v>75</v>
      </c>
      <c r="AL66" s="148"/>
      <c r="AM66" s="98">
        <f t="shared" si="52"/>
        <v>75</v>
      </c>
      <c r="AN66" s="172"/>
      <c r="AO66" s="142">
        <v>17.989999999999998</v>
      </c>
      <c r="AP66" s="142">
        <v>25</v>
      </c>
      <c r="AQ66" s="144"/>
      <c r="AR66" s="195"/>
      <c r="AS66" s="98">
        <f t="shared" si="46"/>
        <v>42.989999999999995</v>
      </c>
      <c r="AT66" s="141">
        <v>100</v>
      </c>
      <c r="AU66" s="144">
        <v>25</v>
      </c>
      <c r="AV66" s="144"/>
      <c r="AW66" s="144"/>
      <c r="AX66" s="144"/>
      <c r="AY66" s="158"/>
      <c r="AZ66" s="98">
        <f t="shared" si="47"/>
        <v>125</v>
      </c>
      <c r="BA66" s="193"/>
      <c r="BB66" s="294">
        <v>50</v>
      </c>
      <c r="BC66" s="187">
        <v>30</v>
      </c>
      <c r="BD66" s="187"/>
      <c r="BE66" s="158">
        <f>15.4*5</f>
        <v>77</v>
      </c>
      <c r="BF66" s="98">
        <f t="shared" si="48"/>
        <v>80</v>
      </c>
      <c r="BG66" s="237">
        <v>25</v>
      </c>
      <c r="BI66" s="122">
        <f t="shared" si="49"/>
        <v>2984.99</v>
      </c>
      <c r="BJ66" s="252">
        <v>667</v>
      </c>
      <c r="BK66" s="254">
        <v>667</v>
      </c>
      <c r="BL66" s="254">
        <v>667</v>
      </c>
      <c r="BM66" s="254">
        <v>667</v>
      </c>
      <c r="BN66" s="253">
        <v>644</v>
      </c>
      <c r="BO66" s="255"/>
      <c r="BP66" s="244">
        <f t="shared" si="50"/>
        <v>3312</v>
      </c>
      <c r="BQ66" s="245">
        <f t="shared" si="51"/>
        <v>327.01000000000022</v>
      </c>
      <c r="BR66" s="100">
        <f t="shared" si="54"/>
        <v>1761.8900000000081</v>
      </c>
    </row>
    <row r="67" spans="1:85" x14ac:dyDescent="0.35">
      <c r="A67" s="204" t="s">
        <v>6</v>
      </c>
      <c r="B67" s="173">
        <v>500</v>
      </c>
      <c r="C67" s="160"/>
      <c r="D67" s="185">
        <v>50</v>
      </c>
      <c r="E67" s="173"/>
      <c r="F67" s="160">
        <v>50</v>
      </c>
      <c r="G67" s="173"/>
      <c r="H67" s="295"/>
      <c r="I67" s="185">
        <v>20</v>
      </c>
      <c r="J67" s="295">
        <v>400</v>
      </c>
      <c r="K67" s="173"/>
      <c r="L67" s="296"/>
      <c r="M67" s="98">
        <f t="shared" si="42"/>
        <v>1020</v>
      </c>
      <c r="N67" s="150">
        <v>320</v>
      </c>
      <c r="O67" s="155">
        <v>250</v>
      </c>
      <c r="P67" s="150">
        <v>160</v>
      </c>
      <c r="Q67" s="152"/>
      <c r="R67" s="155">
        <v>20</v>
      </c>
      <c r="S67" s="98">
        <f t="shared" si="43"/>
        <v>750</v>
      </c>
      <c r="T67" s="291"/>
      <c r="U67" s="160"/>
      <c r="V67" s="160"/>
      <c r="W67" s="181"/>
      <c r="X67" s="98">
        <f t="shared" si="44"/>
        <v>0</v>
      </c>
      <c r="Y67" s="136">
        <v>25</v>
      </c>
      <c r="Z67" s="136"/>
      <c r="AA67" s="155">
        <v>150</v>
      </c>
      <c r="AB67" s="150"/>
      <c r="AC67" s="138"/>
      <c r="AD67" s="150">
        <v>500</v>
      </c>
      <c r="AE67" s="152">
        <v>150</v>
      </c>
      <c r="AF67" s="160"/>
      <c r="AG67" s="138">
        <v>50</v>
      </c>
      <c r="AH67" s="297"/>
      <c r="AI67" s="155"/>
      <c r="AJ67" s="98">
        <f t="shared" si="45"/>
        <v>875</v>
      </c>
      <c r="AK67" s="173">
        <v>75</v>
      </c>
      <c r="AL67" s="185"/>
      <c r="AM67" s="98">
        <f t="shared" si="52"/>
        <v>75</v>
      </c>
      <c r="AN67" s="173"/>
      <c r="AO67" s="152">
        <v>17.989999999999998</v>
      </c>
      <c r="AP67" s="152">
        <v>25</v>
      </c>
      <c r="AQ67" s="163"/>
      <c r="AR67" s="198"/>
      <c r="AS67" s="98">
        <f t="shared" si="46"/>
        <v>42.989999999999995</v>
      </c>
      <c r="AT67" s="150">
        <v>100</v>
      </c>
      <c r="AU67" s="160">
        <v>25</v>
      </c>
      <c r="AV67" s="160"/>
      <c r="AW67" s="160"/>
      <c r="AX67" s="160"/>
      <c r="AY67" s="155"/>
      <c r="AZ67" s="98">
        <f t="shared" si="47"/>
        <v>125</v>
      </c>
      <c r="BA67" s="196"/>
      <c r="BB67" s="298">
        <v>50</v>
      </c>
      <c r="BC67" s="190">
        <v>30</v>
      </c>
      <c r="BD67" s="190"/>
      <c r="BE67" s="155">
        <f t="shared" si="53"/>
        <v>61.6</v>
      </c>
      <c r="BF67" s="98">
        <f t="shared" si="48"/>
        <v>80</v>
      </c>
      <c r="BG67" s="238">
        <v>25</v>
      </c>
      <c r="BI67" s="99">
        <f t="shared" si="49"/>
        <v>3054.5899999999997</v>
      </c>
      <c r="BJ67" s="256">
        <v>667</v>
      </c>
      <c r="BK67" s="258">
        <v>667</v>
      </c>
      <c r="BL67" s="258">
        <v>667</v>
      </c>
      <c r="BM67" s="258">
        <v>667</v>
      </c>
      <c r="BN67" s="257"/>
      <c r="BO67" s="259"/>
      <c r="BP67" s="246">
        <f t="shared" si="50"/>
        <v>2668</v>
      </c>
      <c r="BQ67" s="247">
        <f t="shared" si="51"/>
        <v>-386.58999999999969</v>
      </c>
      <c r="BR67" s="101">
        <f t="shared" si="54"/>
        <v>1375.3000000000084</v>
      </c>
    </row>
    <row r="68" spans="1:85" x14ac:dyDescent="0.35">
      <c r="A68" s="203" t="s">
        <v>5</v>
      </c>
      <c r="B68" s="172">
        <v>500</v>
      </c>
      <c r="C68" s="144"/>
      <c r="D68" s="148">
        <v>50</v>
      </c>
      <c r="E68" s="172"/>
      <c r="F68" s="144">
        <v>50</v>
      </c>
      <c r="G68" s="172"/>
      <c r="H68" s="288"/>
      <c r="I68" s="148">
        <v>20</v>
      </c>
      <c r="J68" s="288">
        <v>400</v>
      </c>
      <c r="K68" s="172">
        <v>50</v>
      </c>
      <c r="L68" s="289"/>
      <c r="M68" s="98">
        <f t="shared" si="42"/>
        <v>1070</v>
      </c>
      <c r="N68" s="141">
        <v>320</v>
      </c>
      <c r="O68" s="158"/>
      <c r="P68" s="141">
        <v>160</v>
      </c>
      <c r="Q68" s="142"/>
      <c r="R68" s="158">
        <v>20</v>
      </c>
      <c r="S68" s="98">
        <f t="shared" si="43"/>
        <v>500</v>
      </c>
      <c r="T68" s="290"/>
      <c r="U68" s="144"/>
      <c r="V68" s="144"/>
      <c r="W68" s="179"/>
      <c r="X68" s="98">
        <f t="shared" si="44"/>
        <v>0</v>
      </c>
      <c r="Y68" s="137">
        <v>25</v>
      </c>
      <c r="Z68" s="137"/>
      <c r="AA68" s="158">
        <v>150</v>
      </c>
      <c r="AB68" s="141"/>
      <c r="AC68" s="139"/>
      <c r="AD68" s="141">
        <v>500</v>
      </c>
      <c r="AE68" s="142">
        <v>150</v>
      </c>
      <c r="AF68" s="144"/>
      <c r="AG68" s="139">
        <v>50</v>
      </c>
      <c r="AH68" s="287"/>
      <c r="AI68" s="158"/>
      <c r="AJ68" s="98">
        <f t="shared" si="45"/>
        <v>875</v>
      </c>
      <c r="AK68" s="172">
        <v>75</v>
      </c>
      <c r="AL68" s="148"/>
      <c r="AM68" s="98">
        <f t="shared" si="52"/>
        <v>75</v>
      </c>
      <c r="AN68" s="172"/>
      <c r="AO68" s="142">
        <v>17.989999999999998</v>
      </c>
      <c r="AP68" s="142">
        <v>25</v>
      </c>
      <c r="AQ68" s="146"/>
      <c r="AR68" s="195"/>
      <c r="AS68" s="98">
        <f t="shared" si="46"/>
        <v>42.989999999999995</v>
      </c>
      <c r="AT68" s="141">
        <v>100</v>
      </c>
      <c r="AU68" s="144">
        <v>25</v>
      </c>
      <c r="AV68" s="144"/>
      <c r="AW68" s="144"/>
      <c r="AX68" s="144"/>
      <c r="AY68" s="158"/>
      <c r="AZ68" s="98">
        <f t="shared" si="47"/>
        <v>125</v>
      </c>
      <c r="BA68" s="193"/>
      <c r="BB68" s="294">
        <v>50</v>
      </c>
      <c r="BC68" s="187">
        <v>30</v>
      </c>
      <c r="BD68" s="187"/>
      <c r="BE68" s="158">
        <f>15.4*5</f>
        <v>77</v>
      </c>
      <c r="BF68" s="98">
        <f t="shared" si="48"/>
        <v>80</v>
      </c>
      <c r="BG68" s="237">
        <v>25</v>
      </c>
      <c r="BI68" s="122">
        <f t="shared" si="49"/>
        <v>2869.99</v>
      </c>
      <c r="BJ68" s="252">
        <v>667</v>
      </c>
      <c r="BK68" s="254">
        <v>667</v>
      </c>
      <c r="BL68" s="254">
        <v>667</v>
      </c>
      <c r="BM68" s="254">
        <v>667</v>
      </c>
      <c r="BN68" s="253">
        <v>644</v>
      </c>
      <c r="BO68" s="255"/>
      <c r="BP68" s="244">
        <f t="shared" si="50"/>
        <v>3312</v>
      </c>
      <c r="BQ68" s="245">
        <f t="shared" si="51"/>
        <v>442.01000000000022</v>
      </c>
      <c r="BR68" s="100">
        <f t="shared" si="54"/>
        <v>1817.3100000000086</v>
      </c>
    </row>
    <row r="69" spans="1:85" x14ac:dyDescent="0.35">
      <c r="A69" s="204" t="s">
        <v>48</v>
      </c>
      <c r="B69" s="173">
        <v>500</v>
      </c>
      <c r="C69" s="160"/>
      <c r="D69" s="185">
        <v>50</v>
      </c>
      <c r="E69" s="173"/>
      <c r="F69" s="160">
        <v>50</v>
      </c>
      <c r="G69" s="173"/>
      <c r="H69" s="295"/>
      <c r="I69" s="185">
        <v>20</v>
      </c>
      <c r="J69" s="295">
        <v>400</v>
      </c>
      <c r="K69" s="173"/>
      <c r="L69" s="296"/>
      <c r="M69" s="98">
        <f t="shared" si="42"/>
        <v>1020</v>
      </c>
      <c r="N69" s="150">
        <v>320</v>
      </c>
      <c r="O69" s="155"/>
      <c r="P69" s="150">
        <v>160</v>
      </c>
      <c r="Q69" s="152"/>
      <c r="R69" s="155">
        <v>20</v>
      </c>
      <c r="S69" s="98">
        <f t="shared" si="43"/>
        <v>500</v>
      </c>
      <c r="T69" s="291"/>
      <c r="U69" s="160"/>
      <c r="V69" s="160"/>
      <c r="W69" s="181"/>
      <c r="X69" s="98">
        <f t="shared" si="44"/>
        <v>0</v>
      </c>
      <c r="Y69" s="136">
        <v>25</v>
      </c>
      <c r="Z69" s="136"/>
      <c r="AA69" s="155">
        <v>150</v>
      </c>
      <c r="AB69" s="150"/>
      <c r="AC69" s="138"/>
      <c r="AD69" s="150">
        <v>500</v>
      </c>
      <c r="AE69" s="152">
        <v>150</v>
      </c>
      <c r="AF69" s="160"/>
      <c r="AG69" s="138">
        <v>50</v>
      </c>
      <c r="AH69" s="297"/>
      <c r="AI69" s="155"/>
      <c r="AJ69" s="98">
        <f t="shared" si="45"/>
        <v>875</v>
      </c>
      <c r="AK69" s="173">
        <v>75</v>
      </c>
      <c r="AL69" s="185"/>
      <c r="AM69" s="98">
        <f t="shared" si="52"/>
        <v>75</v>
      </c>
      <c r="AN69" s="173"/>
      <c r="AO69" s="152">
        <v>17.989999999999998</v>
      </c>
      <c r="AP69" s="152">
        <v>25</v>
      </c>
      <c r="AQ69" s="160"/>
      <c r="AR69" s="198"/>
      <c r="AS69" s="98">
        <f t="shared" si="46"/>
        <v>42.989999999999995</v>
      </c>
      <c r="AT69" s="150">
        <v>100</v>
      </c>
      <c r="AU69" s="160">
        <v>25</v>
      </c>
      <c r="AV69" s="160"/>
      <c r="AW69" s="160"/>
      <c r="AX69" s="160"/>
      <c r="AY69" s="155"/>
      <c r="AZ69" s="98">
        <f t="shared" si="47"/>
        <v>125</v>
      </c>
      <c r="BA69" s="196"/>
      <c r="BB69" s="298">
        <v>50</v>
      </c>
      <c r="BC69" s="190">
        <v>30</v>
      </c>
      <c r="BD69" s="190"/>
      <c r="BE69" s="155">
        <f t="shared" si="53"/>
        <v>61.6</v>
      </c>
      <c r="BF69" s="98">
        <f t="shared" si="48"/>
        <v>80</v>
      </c>
      <c r="BG69" s="238">
        <v>25</v>
      </c>
      <c r="BI69" s="99">
        <f t="shared" si="49"/>
        <v>2804.5899999999997</v>
      </c>
      <c r="BJ69" s="256">
        <v>667</v>
      </c>
      <c r="BK69" s="258">
        <v>667</v>
      </c>
      <c r="BL69" s="258">
        <v>667</v>
      </c>
      <c r="BM69" s="258">
        <v>667</v>
      </c>
      <c r="BN69" s="257"/>
      <c r="BO69" s="259"/>
      <c r="BP69" s="246">
        <f t="shared" si="50"/>
        <v>2668</v>
      </c>
      <c r="BQ69" s="247">
        <f t="shared" si="51"/>
        <v>-136.58999999999969</v>
      </c>
      <c r="BR69" s="101">
        <f t="shared" si="54"/>
        <v>1680.7200000000089</v>
      </c>
    </row>
    <row r="70" spans="1:85" x14ac:dyDescent="0.35">
      <c r="A70" s="203" t="s">
        <v>4</v>
      </c>
      <c r="B70" s="172">
        <v>500</v>
      </c>
      <c r="C70" s="144"/>
      <c r="D70" s="148">
        <v>50</v>
      </c>
      <c r="E70" s="172"/>
      <c r="F70" s="144">
        <v>50</v>
      </c>
      <c r="G70" s="172"/>
      <c r="H70" s="288"/>
      <c r="I70" s="148">
        <v>20</v>
      </c>
      <c r="J70" s="288">
        <v>400</v>
      </c>
      <c r="K70" s="172">
        <v>50</v>
      </c>
      <c r="L70" s="289"/>
      <c r="M70" s="98">
        <f t="shared" si="42"/>
        <v>1070</v>
      </c>
      <c r="N70" s="141">
        <v>320</v>
      </c>
      <c r="O70" s="158"/>
      <c r="P70" s="141">
        <v>160</v>
      </c>
      <c r="Q70" s="142">
        <v>65</v>
      </c>
      <c r="R70" s="158">
        <v>20</v>
      </c>
      <c r="S70" s="98">
        <f t="shared" si="43"/>
        <v>565</v>
      </c>
      <c r="T70" s="290"/>
      <c r="U70" s="144"/>
      <c r="V70" s="144"/>
      <c r="W70" s="179"/>
      <c r="X70" s="98">
        <f t="shared" si="44"/>
        <v>0</v>
      </c>
      <c r="Y70" s="137">
        <v>25</v>
      </c>
      <c r="Z70" s="137"/>
      <c r="AA70" s="158">
        <v>150</v>
      </c>
      <c r="AB70" s="141"/>
      <c r="AC70" s="139"/>
      <c r="AD70" s="141">
        <v>500</v>
      </c>
      <c r="AE70" s="142">
        <v>150</v>
      </c>
      <c r="AF70" s="144"/>
      <c r="AG70" s="139">
        <v>50</v>
      </c>
      <c r="AH70" s="287"/>
      <c r="AI70" s="158"/>
      <c r="AJ70" s="98">
        <f t="shared" si="45"/>
        <v>875</v>
      </c>
      <c r="AK70" s="172">
        <v>75</v>
      </c>
      <c r="AL70" s="148"/>
      <c r="AM70" s="98">
        <f t="shared" si="52"/>
        <v>75</v>
      </c>
      <c r="AN70" s="172"/>
      <c r="AO70" s="142">
        <v>17.989999999999998</v>
      </c>
      <c r="AP70" s="142">
        <v>25</v>
      </c>
      <c r="AQ70" s="146"/>
      <c r="AR70" s="195"/>
      <c r="AS70" s="98">
        <f t="shared" si="46"/>
        <v>42.989999999999995</v>
      </c>
      <c r="AT70" s="141">
        <v>100</v>
      </c>
      <c r="AU70" s="144">
        <v>25</v>
      </c>
      <c r="AV70" s="144"/>
      <c r="AW70" s="144"/>
      <c r="AX70" s="144"/>
      <c r="AY70" s="158"/>
      <c r="AZ70" s="98">
        <f t="shared" si="47"/>
        <v>125</v>
      </c>
      <c r="BA70" s="193"/>
      <c r="BB70" s="294">
        <v>50</v>
      </c>
      <c r="BC70" s="187">
        <v>30</v>
      </c>
      <c r="BD70" s="187"/>
      <c r="BE70" s="158">
        <f t="shared" si="53"/>
        <v>61.6</v>
      </c>
      <c r="BF70" s="98">
        <f t="shared" si="48"/>
        <v>80</v>
      </c>
      <c r="BG70" s="237">
        <v>25</v>
      </c>
      <c r="BI70" s="122">
        <f t="shared" si="49"/>
        <v>2919.5899999999997</v>
      </c>
      <c r="BJ70" s="252">
        <v>667</v>
      </c>
      <c r="BK70" s="254">
        <v>667</v>
      </c>
      <c r="BL70" s="254">
        <v>667</v>
      </c>
      <c r="BM70" s="254">
        <v>667</v>
      </c>
      <c r="BN70" s="253"/>
      <c r="BO70" s="255"/>
      <c r="BP70" s="244">
        <f t="shared" si="50"/>
        <v>2668</v>
      </c>
      <c r="BQ70" s="245">
        <f t="shared" si="51"/>
        <v>-251.58999999999969</v>
      </c>
      <c r="BR70" s="100">
        <f>SUM(BR69,BQ70)</f>
        <v>1429.1300000000092</v>
      </c>
    </row>
    <row r="71" spans="1:85" x14ac:dyDescent="0.35">
      <c r="A71" s="205" t="s">
        <v>3</v>
      </c>
      <c r="B71" s="173">
        <v>500</v>
      </c>
      <c r="C71" s="160"/>
      <c r="D71" s="185">
        <v>50</v>
      </c>
      <c r="E71" s="173"/>
      <c r="F71" s="160">
        <v>50</v>
      </c>
      <c r="G71" s="173"/>
      <c r="H71" s="295"/>
      <c r="I71" s="185">
        <v>20</v>
      </c>
      <c r="J71" s="295">
        <v>400</v>
      </c>
      <c r="K71" s="173"/>
      <c r="L71" s="296"/>
      <c r="M71" s="98">
        <f t="shared" si="42"/>
        <v>1020</v>
      </c>
      <c r="N71" s="150">
        <v>320</v>
      </c>
      <c r="O71" s="155"/>
      <c r="P71" s="150">
        <v>160</v>
      </c>
      <c r="Q71" s="152"/>
      <c r="R71" s="155">
        <v>20</v>
      </c>
      <c r="S71" s="98">
        <f t="shared" si="43"/>
        <v>500</v>
      </c>
      <c r="T71" s="291"/>
      <c r="U71" s="189"/>
      <c r="V71" s="189"/>
      <c r="W71" s="181"/>
      <c r="X71" s="98">
        <f t="shared" si="44"/>
        <v>0</v>
      </c>
      <c r="Y71" s="136">
        <v>25</v>
      </c>
      <c r="Z71" s="136"/>
      <c r="AA71" s="155">
        <v>150</v>
      </c>
      <c r="AB71" s="150"/>
      <c r="AC71" s="138"/>
      <c r="AD71" s="150">
        <v>500</v>
      </c>
      <c r="AE71" s="152">
        <v>150</v>
      </c>
      <c r="AF71" s="160"/>
      <c r="AG71" s="138">
        <v>50</v>
      </c>
      <c r="AH71" s="297"/>
      <c r="AI71" s="155"/>
      <c r="AJ71" s="98">
        <f t="shared" si="45"/>
        <v>875</v>
      </c>
      <c r="AK71" s="173">
        <v>75</v>
      </c>
      <c r="AL71" s="185"/>
      <c r="AM71" s="98">
        <f t="shared" si="52"/>
        <v>75</v>
      </c>
      <c r="AN71" s="173"/>
      <c r="AO71" s="152">
        <v>17.989999999999998</v>
      </c>
      <c r="AP71" s="152">
        <v>25</v>
      </c>
      <c r="AQ71" s="174"/>
      <c r="AR71" s="198"/>
      <c r="AS71" s="98">
        <f t="shared" si="46"/>
        <v>42.989999999999995</v>
      </c>
      <c r="AT71" s="150">
        <v>100</v>
      </c>
      <c r="AU71" s="160">
        <v>25</v>
      </c>
      <c r="AV71" s="160"/>
      <c r="AW71" s="160"/>
      <c r="AX71" s="160"/>
      <c r="AY71" s="155"/>
      <c r="AZ71" s="98">
        <f t="shared" si="47"/>
        <v>125</v>
      </c>
      <c r="BA71" s="196"/>
      <c r="BB71" s="298">
        <v>50</v>
      </c>
      <c r="BC71" s="190">
        <v>30</v>
      </c>
      <c r="BD71" s="190"/>
      <c r="BE71" s="155">
        <f>15.4*5</f>
        <v>77</v>
      </c>
      <c r="BF71" s="98">
        <f t="shared" si="48"/>
        <v>80</v>
      </c>
      <c r="BG71" s="238">
        <v>25</v>
      </c>
      <c r="BI71" s="99">
        <f t="shared" si="49"/>
        <v>2819.99</v>
      </c>
      <c r="BJ71" s="256">
        <v>667</v>
      </c>
      <c r="BK71" s="258">
        <v>667</v>
      </c>
      <c r="BL71" s="258">
        <v>667</v>
      </c>
      <c r="BM71" s="258">
        <v>667</v>
      </c>
      <c r="BN71" s="257">
        <v>644</v>
      </c>
      <c r="BO71" s="259"/>
      <c r="BP71" s="246">
        <f t="shared" si="50"/>
        <v>3312</v>
      </c>
      <c r="BQ71" s="247">
        <f t="shared" si="51"/>
        <v>492.01000000000022</v>
      </c>
      <c r="BR71" s="101">
        <f>SUM(BR70,BQ71)</f>
        <v>1921.1400000000094</v>
      </c>
    </row>
    <row r="72" spans="1:85" x14ac:dyDescent="0.35">
      <c r="A72" s="203" t="s">
        <v>2</v>
      </c>
      <c r="B72" s="172">
        <v>500</v>
      </c>
      <c r="C72" s="144"/>
      <c r="D72" s="148">
        <v>50</v>
      </c>
      <c r="E72" s="172"/>
      <c r="F72" s="144">
        <v>50</v>
      </c>
      <c r="G72" s="172"/>
      <c r="H72" s="288"/>
      <c r="I72" s="148">
        <v>20</v>
      </c>
      <c r="J72" s="288">
        <v>400</v>
      </c>
      <c r="K72" s="172">
        <v>50</v>
      </c>
      <c r="L72" s="289"/>
      <c r="M72" s="98">
        <f t="shared" si="42"/>
        <v>1070</v>
      </c>
      <c r="N72" s="141">
        <v>320</v>
      </c>
      <c r="O72" s="158"/>
      <c r="P72" s="141">
        <v>160</v>
      </c>
      <c r="Q72" s="142"/>
      <c r="R72" s="158">
        <v>20</v>
      </c>
      <c r="S72" s="98">
        <f t="shared" si="43"/>
        <v>500</v>
      </c>
      <c r="T72" s="290"/>
      <c r="U72" s="188"/>
      <c r="V72" s="188"/>
      <c r="W72" s="179"/>
      <c r="X72" s="98">
        <f t="shared" si="44"/>
        <v>0</v>
      </c>
      <c r="Y72" s="137">
        <v>25</v>
      </c>
      <c r="Z72" s="137"/>
      <c r="AA72" s="158">
        <v>150</v>
      </c>
      <c r="AB72" s="141"/>
      <c r="AC72" s="139"/>
      <c r="AD72" s="141">
        <v>500</v>
      </c>
      <c r="AE72" s="142">
        <v>150</v>
      </c>
      <c r="AF72" s="144"/>
      <c r="AG72" s="139">
        <v>50</v>
      </c>
      <c r="AH72" s="287"/>
      <c r="AI72" s="158"/>
      <c r="AJ72" s="98">
        <f t="shared" si="45"/>
        <v>875</v>
      </c>
      <c r="AK72" s="172">
        <v>75</v>
      </c>
      <c r="AL72" s="148"/>
      <c r="AM72" s="98">
        <f t="shared" si="52"/>
        <v>75</v>
      </c>
      <c r="AN72" s="172"/>
      <c r="AO72" s="142">
        <v>17.989999999999998</v>
      </c>
      <c r="AP72" s="142">
        <v>25</v>
      </c>
      <c r="AQ72" s="146"/>
      <c r="AR72" s="195"/>
      <c r="AS72" s="98">
        <f t="shared" si="46"/>
        <v>42.989999999999995</v>
      </c>
      <c r="AT72" s="141">
        <v>100</v>
      </c>
      <c r="AU72" s="144">
        <v>25</v>
      </c>
      <c r="AV72" s="144"/>
      <c r="AW72" s="144"/>
      <c r="AX72" s="144"/>
      <c r="AY72" s="158"/>
      <c r="AZ72" s="98">
        <f t="shared" si="47"/>
        <v>125</v>
      </c>
      <c r="BA72" s="193"/>
      <c r="BB72" s="294">
        <v>50</v>
      </c>
      <c r="BC72" s="187">
        <v>30</v>
      </c>
      <c r="BD72" s="187"/>
      <c r="BE72" s="158">
        <f t="shared" si="53"/>
        <v>61.6</v>
      </c>
      <c r="BF72" s="98">
        <f t="shared" si="48"/>
        <v>80</v>
      </c>
      <c r="BG72" s="237">
        <v>25</v>
      </c>
      <c r="BI72" s="122">
        <f t="shared" si="49"/>
        <v>2854.5899999999997</v>
      </c>
      <c r="BJ72" s="252">
        <v>667</v>
      </c>
      <c r="BK72" s="254">
        <v>667</v>
      </c>
      <c r="BL72" s="254">
        <v>667</v>
      </c>
      <c r="BM72" s="254">
        <v>667</v>
      </c>
      <c r="BN72" s="253"/>
      <c r="BO72" s="255"/>
      <c r="BP72" s="244">
        <f t="shared" si="50"/>
        <v>2668</v>
      </c>
      <c r="BQ72" s="245">
        <f t="shared" si="51"/>
        <v>-186.58999999999969</v>
      </c>
      <c r="BR72" s="100">
        <f>SUM(BR71,BQ72)</f>
        <v>1734.5500000000097</v>
      </c>
    </row>
    <row r="73" spans="1:85" s="108" customFormat="1" ht="16" thickBot="1" x14ac:dyDescent="0.4">
      <c r="A73" s="206" t="s">
        <v>1</v>
      </c>
      <c r="B73" s="175">
        <v>500</v>
      </c>
      <c r="C73" s="167"/>
      <c r="D73" s="230">
        <v>50</v>
      </c>
      <c r="E73" s="175"/>
      <c r="F73" s="167">
        <v>50</v>
      </c>
      <c r="G73" s="175"/>
      <c r="H73" s="300"/>
      <c r="I73" s="230">
        <v>20</v>
      </c>
      <c r="J73" s="300">
        <v>400</v>
      </c>
      <c r="K73" s="175"/>
      <c r="L73" s="301"/>
      <c r="M73" s="102">
        <f t="shared" si="42"/>
        <v>1020</v>
      </c>
      <c r="N73" s="165">
        <v>320</v>
      </c>
      <c r="O73" s="171"/>
      <c r="P73" s="165">
        <v>160</v>
      </c>
      <c r="Q73" s="166"/>
      <c r="R73" s="171">
        <v>20</v>
      </c>
      <c r="S73" s="102">
        <f t="shared" si="43"/>
        <v>500</v>
      </c>
      <c r="T73" s="292"/>
      <c r="U73" s="293"/>
      <c r="V73" s="293"/>
      <c r="W73" s="183"/>
      <c r="X73" s="102">
        <f t="shared" si="44"/>
        <v>0</v>
      </c>
      <c r="Y73" s="302">
        <v>25</v>
      </c>
      <c r="Z73" s="302"/>
      <c r="AA73" s="171">
        <v>150</v>
      </c>
      <c r="AB73" s="165"/>
      <c r="AC73" s="303"/>
      <c r="AD73" s="165">
        <v>500</v>
      </c>
      <c r="AE73" s="166">
        <v>150</v>
      </c>
      <c r="AF73" s="167"/>
      <c r="AG73" s="303">
        <v>50</v>
      </c>
      <c r="AH73" s="304"/>
      <c r="AI73" s="171"/>
      <c r="AJ73" s="102">
        <f t="shared" si="45"/>
        <v>875</v>
      </c>
      <c r="AK73" s="175">
        <v>75</v>
      </c>
      <c r="AL73" s="230"/>
      <c r="AM73" s="102">
        <f t="shared" si="52"/>
        <v>75</v>
      </c>
      <c r="AN73" s="175"/>
      <c r="AO73" s="166">
        <v>17.989999999999998</v>
      </c>
      <c r="AP73" s="166">
        <v>25</v>
      </c>
      <c r="AQ73" s="169"/>
      <c r="AR73" s="200"/>
      <c r="AS73" s="102">
        <f t="shared" si="46"/>
        <v>42.989999999999995</v>
      </c>
      <c r="AT73" s="165">
        <v>100</v>
      </c>
      <c r="AU73" s="167">
        <v>25</v>
      </c>
      <c r="AV73" s="167"/>
      <c r="AW73" s="167"/>
      <c r="AX73" s="167"/>
      <c r="AY73" s="171"/>
      <c r="AZ73" s="102">
        <f t="shared" si="47"/>
        <v>125</v>
      </c>
      <c r="BA73" s="199"/>
      <c r="BB73" s="305">
        <v>50</v>
      </c>
      <c r="BC73" s="192">
        <v>30</v>
      </c>
      <c r="BD73" s="192"/>
      <c r="BE73" s="171">
        <f t="shared" si="53"/>
        <v>61.6</v>
      </c>
      <c r="BF73" s="102">
        <f t="shared" si="48"/>
        <v>80</v>
      </c>
      <c r="BG73" s="299">
        <v>25</v>
      </c>
      <c r="BH73" s="103"/>
      <c r="BI73" s="104">
        <f t="shared" si="49"/>
        <v>2804.5899999999997</v>
      </c>
      <c r="BJ73" s="275">
        <v>667</v>
      </c>
      <c r="BK73" s="277">
        <v>667</v>
      </c>
      <c r="BL73" s="277">
        <v>667</v>
      </c>
      <c r="BM73" s="277">
        <v>667</v>
      </c>
      <c r="BN73" s="276"/>
      <c r="BO73" s="278"/>
      <c r="BP73" s="279">
        <f t="shared" si="50"/>
        <v>2668</v>
      </c>
      <c r="BQ73" s="280">
        <f t="shared" si="51"/>
        <v>-136.58999999999969</v>
      </c>
      <c r="BR73" s="105">
        <f>SUM(BR72,BQ73)</f>
        <v>1597.96000000001</v>
      </c>
      <c r="BS73" s="106"/>
      <c r="BX73" s="107"/>
      <c r="BY73" s="107"/>
      <c r="BZ73" s="107"/>
      <c r="CA73" s="107"/>
      <c r="CB73" s="107"/>
      <c r="CC73" s="107"/>
      <c r="CD73" s="107"/>
    </row>
    <row r="74" spans="1:85" ht="16.5" thickTop="1" thickBot="1" x14ac:dyDescent="0.4">
      <c r="A74" s="207" t="s">
        <v>0</v>
      </c>
      <c r="B74" s="109">
        <f t="shared" ref="B74" si="55">SUM(B62:B73)</f>
        <v>6000</v>
      </c>
      <c r="C74" s="110">
        <f t="shared" ref="C74:L74" si="56">SUM(C62:C73)</f>
        <v>0</v>
      </c>
      <c r="D74" s="111">
        <f t="shared" si="56"/>
        <v>600</v>
      </c>
      <c r="E74" s="109">
        <f t="shared" si="56"/>
        <v>0</v>
      </c>
      <c r="F74" s="110">
        <f t="shared" si="56"/>
        <v>600</v>
      </c>
      <c r="G74" s="109">
        <f t="shared" si="56"/>
        <v>50</v>
      </c>
      <c r="H74" s="109">
        <f t="shared" si="56"/>
        <v>0</v>
      </c>
      <c r="I74" s="111">
        <f t="shared" si="56"/>
        <v>240</v>
      </c>
      <c r="J74" s="112">
        <f t="shared" si="56"/>
        <v>4800</v>
      </c>
      <c r="K74" s="109">
        <f t="shared" si="56"/>
        <v>300</v>
      </c>
      <c r="L74" s="111">
        <f t="shared" si="56"/>
        <v>0</v>
      </c>
      <c r="M74" s="62"/>
      <c r="N74" s="109">
        <f t="shared" ref="N74:R74" si="57">SUM(N62:N73)</f>
        <v>3840</v>
      </c>
      <c r="O74" s="111">
        <f t="shared" si="57"/>
        <v>250</v>
      </c>
      <c r="P74" s="109">
        <f t="shared" si="57"/>
        <v>1920</v>
      </c>
      <c r="Q74" s="110">
        <f t="shared" si="57"/>
        <v>195</v>
      </c>
      <c r="R74" s="111">
        <f t="shared" si="57"/>
        <v>240</v>
      </c>
      <c r="S74" s="62"/>
      <c r="T74" s="109">
        <f t="shared" ref="T74:W74" si="58">SUM(T62:T73)</f>
        <v>0</v>
      </c>
      <c r="U74" s="110">
        <f t="shared" si="58"/>
        <v>1000</v>
      </c>
      <c r="V74" s="110">
        <f t="shared" si="58"/>
        <v>0</v>
      </c>
      <c r="W74" s="111">
        <f t="shared" si="58"/>
        <v>0</v>
      </c>
      <c r="X74" s="63"/>
      <c r="Y74" s="109">
        <f t="shared" ref="Y74:AL74" si="59">SUM(Y62:Y73)</f>
        <v>300</v>
      </c>
      <c r="Z74" s="109">
        <f t="shared" si="59"/>
        <v>0</v>
      </c>
      <c r="AA74" s="111">
        <f t="shared" si="59"/>
        <v>1800</v>
      </c>
      <c r="AB74" s="109">
        <f t="shared" si="59"/>
        <v>0</v>
      </c>
      <c r="AC74" s="111">
        <f t="shared" si="59"/>
        <v>0</v>
      </c>
      <c r="AD74" s="109">
        <f t="shared" si="59"/>
        <v>6000</v>
      </c>
      <c r="AE74" s="110">
        <f t="shared" si="59"/>
        <v>1800</v>
      </c>
      <c r="AF74" s="110">
        <f t="shared" si="59"/>
        <v>0</v>
      </c>
      <c r="AG74" s="111">
        <f t="shared" si="59"/>
        <v>600</v>
      </c>
      <c r="AH74" s="109">
        <f t="shared" si="59"/>
        <v>150</v>
      </c>
      <c r="AI74" s="111">
        <f t="shared" si="59"/>
        <v>0</v>
      </c>
      <c r="AJ74" s="62">
        <f t="shared" si="59"/>
        <v>10650</v>
      </c>
      <c r="AK74" s="109">
        <f t="shared" si="59"/>
        <v>900</v>
      </c>
      <c r="AL74" s="111">
        <f t="shared" si="59"/>
        <v>0</v>
      </c>
      <c r="AM74" s="225"/>
      <c r="AN74" s="109">
        <f t="shared" ref="AN74:BE74" si="60">SUM(AN62:AN73)</f>
        <v>0</v>
      </c>
      <c r="AO74" s="110">
        <f t="shared" si="60"/>
        <v>215.88000000000002</v>
      </c>
      <c r="AP74" s="110">
        <f t="shared" si="60"/>
        <v>300</v>
      </c>
      <c r="AQ74" s="110">
        <f t="shared" si="60"/>
        <v>0</v>
      </c>
      <c r="AR74" s="111">
        <f t="shared" si="60"/>
        <v>0</v>
      </c>
      <c r="AS74" s="62">
        <f t="shared" si="60"/>
        <v>515.88</v>
      </c>
      <c r="AT74" s="109">
        <f t="shared" si="60"/>
        <v>1200</v>
      </c>
      <c r="AU74" s="110">
        <f t="shared" si="60"/>
        <v>300</v>
      </c>
      <c r="AV74" s="110">
        <f t="shared" si="60"/>
        <v>0</v>
      </c>
      <c r="AW74" s="110">
        <f t="shared" si="60"/>
        <v>0</v>
      </c>
      <c r="AX74" s="110">
        <f t="shared" si="60"/>
        <v>0</v>
      </c>
      <c r="AY74" s="111">
        <f t="shared" si="60"/>
        <v>0</v>
      </c>
      <c r="AZ74" s="113">
        <f t="shared" si="60"/>
        <v>1500</v>
      </c>
      <c r="BA74" s="109">
        <f t="shared" si="60"/>
        <v>0</v>
      </c>
      <c r="BB74" s="114">
        <f t="shared" si="60"/>
        <v>600</v>
      </c>
      <c r="BC74" s="110">
        <f t="shared" si="60"/>
        <v>360</v>
      </c>
      <c r="BD74" s="110">
        <f t="shared" si="60"/>
        <v>0</v>
      </c>
      <c r="BE74" s="111">
        <f t="shared" si="60"/>
        <v>800.80000000000007</v>
      </c>
      <c r="BF74" s="62"/>
      <c r="BG74" s="140">
        <f>SUM(BG62:BG73)</f>
        <v>525</v>
      </c>
      <c r="BH74" s="58"/>
      <c r="BI74" s="266">
        <f t="shared" ref="BI74:BQ74" si="61">SUM(BI62:BI73)</f>
        <v>35886.679999999993</v>
      </c>
      <c r="BJ74" s="266">
        <f t="shared" si="61"/>
        <v>8004</v>
      </c>
      <c r="BK74" s="268">
        <f t="shared" si="61"/>
        <v>8004</v>
      </c>
      <c r="BL74" s="268">
        <f t="shared" si="61"/>
        <v>8004</v>
      </c>
      <c r="BM74" s="268">
        <f t="shared" si="61"/>
        <v>8004</v>
      </c>
      <c r="BN74" s="267">
        <f t="shared" si="61"/>
        <v>2599</v>
      </c>
      <c r="BO74" s="269">
        <f t="shared" si="61"/>
        <v>0</v>
      </c>
      <c r="BP74" s="270">
        <f t="shared" si="61"/>
        <v>34615</v>
      </c>
      <c r="BQ74" s="271">
        <f t="shared" si="61"/>
        <v>-1271.6799999999967</v>
      </c>
      <c r="BR74" s="115">
        <f>BR73</f>
        <v>1597.96000000001</v>
      </c>
    </row>
    <row r="75" spans="1:85" ht="16" thickBot="1" x14ac:dyDescent="0.4">
      <c r="A75" s="241" t="s">
        <v>74</v>
      </c>
      <c r="B75" s="354">
        <f>SUM(B74:D74)</f>
        <v>6600</v>
      </c>
      <c r="C75" s="355"/>
      <c r="D75" s="356"/>
      <c r="E75" s="354">
        <f>SUM(E74:F74)</f>
        <v>600</v>
      </c>
      <c r="F75" s="355"/>
      <c r="G75" s="330">
        <f>SUM(G74:I74)</f>
        <v>290</v>
      </c>
      <c r="H75" s="331"/>
      <c r="I75" s="332"/>
      <c r="J75" s="215">
        <f>SUM(J74:J74)</f>
        <v>4800</v>
      </c>
      <c r="K75" s="349">
        <f>SUM(K74:L74)</f>
        <v>300</v>
      </c>
      <c r="L75" s="350"/>
      <c r="M75" s="116"/>
      <c r="N75" s="357">
        <f>SUM(N74:O74)</f>
        <v>4090</v>
      </c>
      <c r="O75" s="358"/>
      <c r="P75" s="357">
        <f>SUM(P74:R74)</f>
        <v>2355</v>
      </c>
      <c r="Q75" s="359"/>
      <c r="R75" s="358"/>
      <c r="S75" s="116"/>
      <c r="T75" s="354"/>
      <c r="U75" s="355"/>
      <c r="V75" s="355"/>
      <c r="W75" s="356"/>
      <c r="X75" s="117"/>
      <c r="Y75" s="202">
        <f>SUM(Y74:Y74)</f>
        <v>300</v>
      </c>
      <c r="Z75" s="346">
        <f>SUM(Z74:AA74)</f>
        <v>1800</v>
      </c>
      <c r="AA75" s="347"/>
      <c r="AB75" s="346">
        <f>SUM(AB74:AC74)</f>
        <v>0</v>
      </c>
      <c r="AC75" s="347"/>
      <c r="AD75" s="346">
        <f>SUM(AD74:AG74)</f>
        <v>8400</v>
      </c>
      <c r="AE75" s="348"/>
      <c r="AF75" s="348"/>
      <c r="AG75" s="347"/>
      <c r="AH75" s="346"/>
      <c r="AI75" s="347"/>
      <c r="AJ75" s="116"/>
      <c r="AK75" s="349"/>
      <c r="AL75" s="350"/>
      <c r="AM75" s="226"/>
      <c r="AN75" s="346"/>
      <c r="AO75" s="348"/>
      <c r="AP75" s="348"/>
      <c r="AQ75" s="348"/>
      <c r="AR75" s="347"/>
      <c r="AS75" s="116"/>
      <c r="AT75" s="346"/>
      <c r="AU75" s="348"/>
      <c r="AV75" s="348"/>
      <c r="AW75" s="348"/>
      <c r="AX75" s="348"/>
      <c r="AY75" s="347"/>
      <c r="AZ75" s="113"/>
      <c r="BA75" s="286">
        <f>SUM(BA74:BA74)</f>
        <v>0</v>
      </c>
      <c r="BB75" s="330">
        <f>SUM(BB74:BE74)</f>
        <v>1760.8000000000002</v>
      </c>
      <c r="BC75" s="331"/>
      <c r="BD75" s="331"/>
      <c r="BE75" s="332"/>
      <c r="BF75" s="62"/>
      <c r="BG75" s="239"/>
      <c r="BH75" s="2"/>
      <c r="BI75" s="260"/>
      <c r="BJ75" s="333">
        <f>SUM(BJ74:BN74)</f>
        <v>34615</v>
      </c>
      <c r="BK75" s="334"/>
      <c r="BL75" s="334"/>
      <c r="BM75" s="334"/>
      <c r="BN75" s="335"/>
      <c r="BO75" s="261"/>
      <c r="BP75" s="262"/>
      <c r="BQ75" s="263"/>
      <c r="BS75" s="118"/>
      <c r="BT75" s="2"/>
      <c r="BU75" s="2"/>
      <c r="BV75" s="2"/>
    </row>
    <row r="76" spans="1:85" ht="16" thickBot="1" x14ac:dyDescent="0.4">
      <c r="A76" s="208" t="s">
        <v>75</v>
      </c>
      <c r="B76" s="336">
        <f>SUM(B74:L74)</f>
        <v>12590</v>
      </c>
      <c r="C76" s="337"/>
      <c r="D76" s="337"/>
      <c r="E76" s="337"/>
      <c r="F76" s="337"/>
      <c r="G76" s="337"/>
      <c r="H76" s="337"/>
      <c r="I76" s="337"/>
      <c r="J76" s="337"/>
      <c r="K76" s="337"/>
      <c r="L76" s="338"/>
      <c r="M76" s="120"/>
      <c r="N76" s="336">
        <f>SUM(N74:R74)</f>
        <v>6445</v>
      </c>
      <c r="O76" s="337"/>
      <c r="P76" s="339"/>
      <c r="Q76" s="339"/>
      <c r="R76" s="340"/>
      <c r="S76" s="120"/>
      <c r="T76" s="336">
        <f>SUM(T74:W74)</f>
        <v>1000</v>
      </c>
      <c r="U76" s="337"/>
      <c r="V76" s="337"/>
      <c r="W76" s="338"/>
      <c r="X76" s="121"/>
      <c r="Y76" s="336">
        <f>SUM(Y74:AI74)</f>
        <v>10650</v>
      </c>
      <c r="Z76" s="337"/>
      <c r="AA76" s="337"/>
      <c r="AB76" s="337"/>
      <c r="AC76" s="337"/>
      <c r="AD76" s="337"/>
      <c r="AE76" s="337"/>
      <c r="AF76" s="337"/>
      <c r="AG76" s="337"/>
      <c r="AH76" s="337"/>
      <c r="AI76" s="338"/>
      <c r="AJ76" s="120"/>
      <c r="AK76" s="336">
        <f>SUM(AK74:AL74)</f>
        <v>900</v>
      </c>
      <c r="AL76" s="341"/>
      <c r="AM76" s="222"/>
      <c r="AN76" s="342">
        <f>SUM(AN74:AR74)</f>
        <v>515.88</v>
      </c>
      <c r="AO76" s="343"/>
      <c r="AP76" s="343"/>
      <c r="AQ76" s="343"/>
      <c r="AR76" s="344"/>
      <c r="AS76" s="120"/>
      <c r="AT76" s="342">
        <f>SUM(AT74:AY74)</f>
        <v>1500</v>
      </c>
      <c r="AU76" s="343"/>
      <c r="AV76" s="343"/>
      <c r="AW76" s="343"/>
      <c r="AX76" s="343"/>
      <c r="AY76" s="345"/>
      <c r="AZ76" s="120"/>
      <c r="BA76" s="336">
        <f>SUM(BA74:BE74)</f>
        <v>1760.8000000000002</v>
      </c>
      <c r="BB76" s="337"/>
      <c r="BC76" s="337"/>
      <c r="BD76" s="337"/>
      <c r="BE76" s="338"/>
      <c r="BF76" s="120"/>
      <c r="BG76" s="240">
        <f>SUM(BG74)</f>
        <v>525</v>
      </c>
      <c r="BH76" s="3"/>
      <c r="BI76" s="260"/>
      <c r="BJ76" s="264"/>
      <c r="BK76" s="265"/>
      <c r="BL76" s="265"/>
      <c r="BM76" s="265"/>
      <c r="BN76" s="265"/>
      <c r="BO76" s="261"/>
      <c r="BP76" s="262"/>
      <c r="BQ76" s="263"/>
      <c r="BS76" s="118"/>
      <c r="BT76" s="2"/>
      <c r="BU76" s="2"/>
      <c r="BV76" s="2"/>
      <c r="BW76" s="2"/>
      <c r="BX76" s="119"/>
      <c r="BY76" s="119"/>
      <c r="BZ76" s="119"/>
      <c r="CA76" s="119"/>
      <c r="CB76" s="119"/>
      <c r="CC76" s="119"/>
      <c r="CD76" s="119"/>
      <c r="CE76" s="2"/>
      <c r="CF76" s="2"/>
      <c r="CG76" s="2"/>
    </row>
    <row r="77" spans="1:85" x14ac:dyDescent="0.35">
      <c r="M77" s="17"/>
      <c r="S77" s="17"/>
      <c r="AJ77" s="17"/>
      <c r="AM77" s="227"/>
      <c r="AS77" s="17"/>
      <c r="AZ77" s="17"/>
      <c r="BF77" s="17"/>
      <c r="BH77" s="3"/>
    </row>
    <row r="78" spans="1:85" x14ac:dyDescent="0.35">
      <c r="M78" s="17"/>
      <c r="S78" s="17"/>
      <c r="AJ78" s="17"/>
      <c r="AM78" s="227"/>
      <c r="AS78" s="17"/>
      <c r="AZ78" s="17"/>
      <c r="BF78" s="17"/>
      <c r="BH78" s="3"/>
    </row>
    <row r="79" spans="1:85" x14ac:dyDescent="0.35">
      <c r="M79" s="17"/>
      <c r="S79" s="17"/>
      <c r="AJ79" s="17"/>
      <c r="AM79" s="227"/>
      <c r="AS79" s="17"/>
      <c r="AZ79" s="17"/>
      <c r="BF79" s="17"/>
      <c r="BH79" s="3"/>
    </row>
    <row r="80" spans="1:85" x14ac:dyDescent="0.35">
      <c r="M80" s="17"/>
      <c r="S80" s="17"/>
      <c r="AJ80" s="17"/>
      <c r="AM80" s="227"/>
      <c r="AS80" s="17"/>
      <c r="AZ80" s="17"/>
      <c r="BF80" s="17"/>
      <c r="BH80" s="3"/>
    </row>
    <row r="81" spans="13:60" x14ac:dyDescent="0.35">
      <c r="M81" s="17"/>
      <c r="S81" s="17"/>
      <c r="AJ81" s="17"/>
      <c r="AM81" s="227"/>
      <c r="AS81" s="17"/>
      <c r="AZ81" s="17"/>
      <c r="BF81" s="17"/>
      <c r="BH81" s="3"/>
    </row>
    <row r="82" spans="13:60" x14ac:dyDescent="0.35">
      <c r="M82" s="17"/>
      <c r="S82" s="17"/>
      <c r="AJ82" s="17"/>
      <c r="AM82" s="227"/>
      <c r="AS82" s="17"/>
      <c r="AZ82" s="17"/>
      <c r="BF82" s="17"/>
      <c r="BH82" s="3"/>
    </row>
    <row r="83" spans="13:60" x14ac:dyDescent="0.35">
      <c r="M83" s="17"/>
      <c r="S83" s="17"/>
      <c r="AJ83" s="17"/>
      <c r="AM83" s="227"/>
      <c r="AS83" s="17"/>
      <c r="AZ83" s="17"/>
      <c r="BF83" s="17"/>
      <c r="BH83" s="3"/>
    </row>
    <row r="84" spans="13:60" x14ac:dyDescent="0.35">
      <c r="M84" s="17"/>
      <c r="S84" s="17"/>
      <c r="AJ84" s="17"/>
      <c r="AM84" s="227"/>
      <c r="AS84" s="17"/>
      <c r="AZ84" s="17"/>
      <c r="BF84" s="17"/>
      <c r="BH84" s="3"/>
    </row>
    <row r="85" spans="13:60" x14ac:dyDescent="0.35">
      <c r="M85" s="17"/>
      <c r="S85" s="17"/>
      <c r="AJ85" s="17"/>
      <c r="AM85" s="227"/>
      <c r="AS85" s="17"/>
      <c r="AZ85" s="17"/>
      <c r="BF85" s="17"/>
      <c r="BH85" s="3"/>
    </row>
    <row r="86" spans="13:60" x14ac:dyDescent="0.35">
      <c r="M86" s="17"/>
      <c r="S86" s="17"/>
      <c r="AJ86" s="17"/>
      <c r="AM86" s="227"/>
      <c r="AS86" s="17"/>
      <c r="AZ86" s="17"/>
      <c r="BF86" s="17"/>
      <c r="BH86" s="3"/>
    </row>
    <row r="87" spans="13:60" x14ac:dyDescent="0.35">
      <c r="M87" s="17"/>
      <c r="S87" s="17"/>
      <c r="AJ87" s="17"/>
      <c r="AM87" s="227"/>
      <c r="AS87" s="17"/>
      <c r="AZ87" s="17"/>
      <c r="BF87" s="17"/>
      <c r="BH87" s="3"/>
    </row>
    <row r="88" spans="13:60" x14ac:dyDescent="0.35">
      <c r="M88" s="17"/>
      <c r="S88" s="17"/>
      <c r="AJ88" s="17"/>
      <c r="AM88" s="227"/>
      <c r="AS88" s="17"/>
      <c r="AZ88" s="17"/>
      <c r="BF88" s="17"/>
      <c r="BH88" s="3"/>
    </row>
    <row r="89" spans="13:60" x14ac:dyDescent="0.35">
      <c r="M89" s="17"/>
      <c r="S89" s="17"/>
      <c r="AJ89" s="17"/>
      <c r="AM89" s="227"/>
      <c r="AS89" s="17"/>
      <c r="AZ89" s="17"/>
      <c r="BF89" s="17"/>
      <c r="BH89" s="3"/>
    </row>
    <row r="90" spans="13:60" x14ac:dyDescent="0.35">
      <c r="M90" s="17"/>
      <c r="S90" s="17"/>
      <c r="AJ90" s="17"/>
      <c r="AM90" s="227"/>
      <c r="AS90" s="17"/>
      <c r="AZ90" s="17"/>
      <c r="BF90" s="17"/>
      <c r="BH90" s="3"/>
    </row>
    <row r="91" spans="13:60" x14ac:dyDescent="0.35">
      <c r="M91" s="17"/>
      <c r="S91" s="17"/>
      <c r="AJ91" s="17"/>
      <c r="AM91" s="227"/>
      <c r="AS91" s="17"/>
      <c r="AZ91" s="17"/>
      <c r="BF91" s="17"/>
      <c r="BH91" s="3"/>
    </row>
    <row r="92" spans="13:60" x14ac:dyDescent="0.35">
      <c r="M92" s="17"/>
      <c r="S92" s="17"/>
      <c r="AJ92" s="17"/>
      <c r="AM92" s="227"/>
      <c r="AS92" s="17"/>
      <c r="AZ92" s="17"/>
      <c r="BF92" s="17"/>
      <c r="BH92" s="3"/>
    </row>
    <row r="93" spans="13:60" x14ac:dyDescent="0.35">
      <c r="M93" s="17"/>
      <c r="S93" s="17"/>
      <c r="AJ93" s="17"/>
      <c r="AM93" s="227"/>
      <c r="AS93" s="17"/>
      <c r="AZ93" s="17"/>
      <c r="BF93" s="17"/>
      <c r="BH93" s="3"/>
    </row>
    <row r="94" spans="13:60" x14ac:dyDescent="0.35">
      <c r="M94" s="17"/>
      <c r="S94" s="17"/>
      <c r="AJ94" s="17"/>
      <c r="AM94" s="227"/>
      <c r="AS94" s="17"/>
      <c r="AZ94" s="17"/>
      <c r="BF94" s="17"/>
      <c r="BH94" s="3"/>
    </row>
    <row r="95" spans="13:60" x14ac:dyDescent="0.35">
      <c r="M95" s="17"/>
      <c r="S95" s="17"/>
      <c r="AJ95" s="17"/>
      <c r="AM95" s="227"/>
      <c r="AS95" s="17"/>
      <c r="AZ95" s="17"/>
      <c r="BF95" s="17"/>
      <c r="BH95" s="3"/>
    </row>
    <row r="96" spans="13:60" x14ac:dyDescent="0.35">
      <c r="M96" s="17"/>
      <c r="S96" s="17"/>
      <c r="AJ96" s="17"/>
      <c r="AM96" s="227"/>
      <c r="AS96" s="17"/>
      <c r="AZ96" s="17"/>
      <c r="BF96" s="17"/>
      <c r="BH96" s="3"/>
    </row>
    <row r="97" spans="13:60" x14ac:dyDescent="0.35">
      <c r="M97" s="17"/>
      <c r="S97" s="17"/>
      <c r="AJ97" s="17"/>
      <c r="AM97" s="227"/>
      <c r="AS97" s="17"/>
      <c r="AZ97" s="17"/>
      <c r="BF97" s="17"/>
      <c r="BH97" s="3"/>
    </row>
    <row r="98" spans="13:60" x14ac:dyDescent="0.35">
      <c r="M98" s="17"/>
      <c r="S98" s="17"/>
      <c r="AJ98" s="17"/>
      <c r="AM98" s="227"/>
      <c r="AS98" s="17"/>
      <c r="AZ98" s="17"/>
      <c r="BF98" s="17"/>
      <c r="BH98" s="3"/>
    </row>
    <row r="99" spans="13:60" x14ac:dyDescent="0.35">
      <c r="M99" s="17"/>
      <c r="S99" s="17"/>
      <c r="AJ99" s="17"/>
      <c r="AM99" s="227"/>
      <c r="AS99" s="17"/>
      <c r="AZ99" s="17"/>
      <c r="BF99" s="17"/>
      <c r="BH99" s="3"/>
    </row>
    <row r="100" spans="13:60" x14ac:dyDescent="0.35">
      <c r="M100" s="17"/>
      <c r="S100" s="17"/>
      <c r="AJ100" s="17"/>
      <c r="AM100" s="227"/>
      <c r="AS100" s="17"/>
      <c r="AZ100" s="17"/>
      <c r="BF100" s="17"/>
      <c r="BH100" s="3"/>
    </row>
    <row r="101" spans="13:60" x14ac:dyDescent="0.35">
      <c r="M101" s="17"/>
      <c r="S101" s="17"/>
      <c r="AJ101" s="17"/>
      <c r="AM101" s="227"/>
      <c r="AS101" s="17"/>
      <c r="AZ101" s="17"/>
      <c r="BF101" s="17"/>
      <c r="BH101" s="3"/>
    </row>
    <row r="102" spans="13:60" x14ac:dyDescent="0.35">
      <c r="M102" s="17"/>
      <c r="S102" s="17"/>
      <c r="AJ102" s="17"/>
      <c r="AM102" s="227"/>
      <c r="AS102" s="17"/>
      <c r="AZ102" s="17"/>
      <c r="BF102" s="17"/>
      <c r="BH102" s="3"/>
    </row>
    <row r="103" spans="13:60" x14ac:dyDescent="0.35">
      <c r="M103" s="17"/>
      <c r="S103" s="17"/>
      <c r="AJ103" s="17"/>
      <c r="AM103" s="227"/>
      <c r="AS103" s="17"/>
      <c r="AZ103" s="17"/>
      <c r="BF103" s="17"/>
      <c r="BH103" s="3"/>
    </row>
    <row r="104" spans="13:60" x14ac:dyDescent="0.35">
      <c r="M104" s="17"/>
      <c r="S104" s="17"/>
      <c r="AJ104" s="17"/>
      <c r="AM104" s="227"/>
      <c r="AS104" s="17"/>
      <c r="AZ104" s="17"/>
      <c r="BF104" s="17"/>
      <c r="BH104" s="3"/>
    </row>
    <row r="105" spans="13:60" x14ac:dyDescent="0.35">
      <c r="M105" s="17"/>
      <c r="S105" s="17"/>
      <c r="AJ105" s="17"/>
      <c r="AM105" s="227"/>
      <c r="AS105" s="17"/>
      <c r="AZ105" s="17"/>
      <c r="BF105" s="17"/>
      <c r="BH105" s="3"/>
    </row>
    <row r="106" spans="13:60" x14ac:dyDescent="0.35">
      <c r="M106" s="17"/>
      <c r="S106" s="17"/>
      <c r="AJ106" s="17"/>
      <c r="AM106" s="227"/>
      <c r="AS106" s="17"/>
      <c r="AZ106" s="17"/>
      <c r="BF106" s="17"/>
      <c r="BH106" s="3"/>
    </row>
    <row r="107" spans="13:60" x14ac:dyDescent="0.35">
      <c r="M107" s="17"/>
      <c r="S107" s="17"/>
      <c r="AJ107" s="17"/>
      <c r="AM107" s="227"/>
      <c r="AS107" s="17"/>
      <c r="AZ107" s="17"/>
      <c r="BF107" s="17"/>
      <c r="BH107" s="3"/>
    </row>
    <row r="108" spans="13:60" x14ac:dyDescent="0.35">
      <c r="M108" s="17"/>
      <c r="S108" s="17"/>
      <c r="AJ108" s="17"/>
      <c r="AM108" s="227"/>
      <c r="AS108" s="17"/>
      <c r="AZ108" s="17"/>
      <c r="BF108" s="17"/>
      <c r="BH108" s="3"/>
    </row>
    <row r="109" spans="13:60" x14ac:dyDescent="0.35">
      <c r="M109" s="17"/>
      <c r="S109" s="17"/>
      <c r="AJ109" s="17"/>
      <c r="AM109" s="227"/>
      <c r="AS109" s="17"/>
      <c r="AZ109" s="17"/>
      <c r="BF109" s="17"/>
      <c r="BH109" s="3"/>
    </row>
    <row r="110" spans="13:60" x14ac:dyDescent="0.35">
      <c r="M110" s="17"/>
      <c r="S110" s="17"/>
      <c r="AJ110" s="17"/>
      <c r="AM110" s="227"/>
      <c r="AS110" s="17"/>
      <c r="AZ110" s="17"/>
      <c r="BF110" s="17"/>
      <c r="BH110" s="3"/>
    </row>
    <row r="111" spans="13:60" x14ac:dyDescent="0.35">
      <c r="M111" s="17"/>
      <c r="S111" s="17"/>
      <c r="AJ111" s="17"/>
      <c r="AM111" s="227"/>
      <c r="AS111" s="17"/>
      <c r="AZ111" s="17"/>
      <c r="BF111" s="17"/>
      <c r="BH111" s="3"/>
    </row>
    <row r="112" spans="13:60" x14ac:dyDescent="0.35">
      <c r="M112" s="17"/>
      <c r="S112" s="17"/>
      <c r="AJ112" s="17"/>
      <c r="AM112" s="227"/>
      <c r="AS112" s="17"/>
      <c r="AZ112" s="17"/>
      <c r="BF112" s="17"/>
      <c r="BH112" s="3"/>
    </row>
    <row r="113" spans="13:60" x14ac:dyDescent="0.35">
      <c r="M113" s="17"/>
      <c r="S113" s="17"/>
      <c r="AJ113" s="17"/>
      <c r="AM113" s="227"/>
      <c r="AS113" s="17"/>
      <c r="AZ113" s="17"/>
      <c r="BF113" s="17"/>
      <c r="BH113" s="3"/>
    </row>
    <row r="114" spans="13:60" x14ac:dyDescent="0.35">
      <c r="M114" s="17"/>
      <c r="S114" s="17"/>
      <c r="AJ114" s="17"/>
      <c r="AM114" s="227"/>
      <c r="AS114" s="17"/>
      <c r="AZ114" s="17"/>
      <c r="BF114" s="17"/>
      <c r="BH114" s="3"/>
    </row>
    <row r="115" spans="13:60" x14ac:dyDescent="0.35">
      <c r="M115" s="17"/>
      <c r="S115" s="17"/>
      <c r="AJ115" s="17"/>
      <c r="AM115" s="227"/>
      <c r="AS115" s="17"/>
      <c r="AZ115" s="17"/>
      <c r="BF115" s="17"/>
      <c r="BH115" s="3"/>
    </row>
    <row r="116" spans="13:60" x14ac:dyDescent="0.35">
      <c r="M116" s="17"/>
      <c r="S116" s="17"/>
      <c r="AJ116" s="17"/>
      <c r="AM116" s="227"/>
      <c r="AS116" s="17"/>
      <c r="AZ116" s="17"/>
      <c r="BF116" s="17"/>
      <c r="BH116" s="3"/>
    </row>
    <row r="117" spans="13:60" x14ac:dyDescent="0.35">
      <c r="M117" s="17"/>
      <c r="S117" s="17"/>
      <c r="AJ117" s="17"/>
      <c r="AM117" s="227"/>
      <c r="AS117" s="17"/>
      <c r="AZ117" s="17"/>
      <c r="BF117" s="17"/>
      <c r="BH117" s="3"/>
    </row>
    <row r="118" spans="13:60" x14ac:dyDescent="0.35">
      <c r="M118" s="17"/>
      <c r="S118" s="17"/>
      <c r="AJ118" s="17"/>
      <c r="AM118" s="227"/>
      <c r="AS118" s="17"/>
      <c r="AZ118" s="17"/>
      <c r="BF118" s="17"/>
      <c r="BH118" s="3"/>
    </row>
    <row r="119" spans="13:60" x14ac:dyDescent="0.35">
      <c r="M119" s="17"/>
      <c r="S119" s="17"/>
      <c r="AJ119" s="17"/>
      <c r="AM119" s="227"/>
      <c r="AS119" s="17"/>
      <c r="AZ119" s="17"/>
      <c r="BF119" s="17"/>
      <c r="BH119" s="3"/>
    </row>
    <row r="120" spans="13:60" x14ac:dyDescent="0.35">
      <c r="M120" s="17"/>
      <c r="S120" s="17"/>
      <c r="AJ120" s="17"/>
      <c r="AM120" s="227"/>
      <c r="AS120" s="17"/>
      <c r="AZ120" s="17"/>
      <c r="BF120" s="17"/>
      <c r="BH120" s="3"/>
    </row>
    <row r="121" spans="13:60" x14ac:dyDescent="0.35">
      <c r="M121" s="17"/>
      <c r="S121" s="17"/>
      <c r="AJ121" s="17"/>
      <c r="AM121" s="227"/>
      <c r="AS121" s="17"/>
      <c r="AZ121" s="17"/>
      <c r="BF121" s="17"/>
      <c r="BH121" s="3"/>
    </row>
    <row r="122" spans="13:60" x14ac:dyDescent="0.35">
      <c r="M122" s="17"/>
      <c r="S122" s="17"/>
      <c r="AJ122" s="17"/>
      <c r="AM122" s="227"/>
      <c r="AS122" s="17"/>
      <c r="AZ122" s="17"/>
      <c r="BF122" s="17"/>
      <c r="BH122" s="3"/>
    </row>
    <row r="123" spans="13:60" x14ac:dyDescent="0.35">
      <c r="M123" s="17"/>
      <c r="S123" s="17"/>
      <c r="AJ123" s="17"/>
      <c r="AM123" s="227"/>
      <c r="AS123" s="17"/>
      <c r="AZ123" s="17"/>
      <c r="BF123" s="17"/>
      <c r="BH123" s="3"/>
    </row>
    <row r="124" spans="13:60" x14ac:dyDescent="0.35">
      <c r="M124" s="17"/>
      <c r="S124" s="17"/>
      <c r="AJ124" s="17"/>
      <c r="AM124" s="227"/>
      <c r="AS124" s="17"/>
      <c r="AZ124" s="17"/>
      <c r="BF124" s="17"/>
      <c r="BH124" s="3"/>
    </row>
    <row r="125" spans="13:60" x14ac:dyDescent="0.35">
      <c r="M125" s="17"/>
      <c r="S125" s="17"/>
      <c r="AJ125" s="17"/>
      <c r="AM125" s="227"/>
      <c r="AS125" s="17"/>
      <c r="AZ125" s="17"/>
      <c r="BF125" s="17"/>
      <c r="BH125" s="3"/>
    </row>
    <row r="126" spans="13:60" x14ac:dyDescent="0.35">
      <c r="M126" s="17"/>
      <c r="S126" s="17"/>
      <c r="AJ126" s="17"/>
      <c r="AM126" s="227"/>
      <c r="AS126" s="17"/>
      <c r="AZ126" s="17"/>
      <c r="BF126" s="17"/>
      <c r="BH126" s="3"/>
    </row>
    <row r="127" spans="13:60" x14ac:dyDescent="0.35">
      <c r="M127" s="17"/>
      <c r="S127" s="17"/>
      <c r="AJ127" s="17"/>
      <c r="AM127" s="227"/>
      <c r="AS127" s="17"/>
      <c r="AZ127" s="17"/>
      <c r="BF127" s="17"/>
      <c r="BH127" s="3"/>
    </row>
    <row r="128" spans="13:60" x14ac:dyDescent="0.35">
      <c r="M128" s="17"/>
      <c r="S128" s="17"/>
      <c r="AJ128" s="17"/>
      <c r="AM128" s="227"/>
      <c r="AS128" s="17"/>
      <c r="AZ128" s="17"/>
      <c r="BF128" s="17"/>
      <c r="BH128" s="3"/>
    </row>
    <row r="129" spans="13:60" x14ac:dyDescent="0.35">
      <c r="M129" s="17"/>
      <c r="S129" s="17"/>
      <c r="AJ129" s="17"/>
      <c r="AM129" s="227"/>
      <c r="AS129" s="17"/>
      <c r="AZ129" s="17"/>
      <c r="BF129" s="17"/>
      <c r="BH129" s="3"/>
    </row>
    <row r="130" spans="13:60" x14ac:dyDescent="0.35">
      <c r="M130" s="17"/>
      <c r="S130" s="17"/>
      <c r="AJ130" s="17"/>
      <c r="AM130" s="227"/>
      <c r="AS130" s="17"/>
      <c r="AZ130" s="17"/>
      <c r="BF130" s="17"/>
      <c r="BH130" s="3"/>
    </row>
    <row r="131" spans="13:60" x14ac:dyDescent="0.35">
      <c r="M131" s="17"/>
      <c r="S131" s="17"/>
      <c r="AJ131" s="17"/>
      <c r="AM131" s="227"/>
      <c r="AS131" s="17"/>
      <c r="AZ131" s="17"/>
      <c r="BF131" s="17"/>
      <c r="BH131" s="3"/>
    </row>
    <row r="132" spans="13:60" x14ac:dyDescent="0.35">
      <c r="M132" s="17"/>
      <c r="S132" s="17"/>
      <c r="AJ132" s="17"/>
      <c r="AM132" s="227"/>
      <c r="AS132" s="17"/>
      <c r="AZ132" s="17"/>
      <c r="BF132" s="17"/>
      <c r="BH132" s="3"/>
    </row>
    <row r="133" spans="13:60" x14ac:dyDescent="0.35">
      <c r="M133" s="17"/>
      <c r="S133" s="17"/>
      <c r="AJ133" s="17"/>
      <c r="AM133" s="227"/>
      <c r="AS133" s="17"/>
      <c r="AZ133" s="17"/>
      <c r="BF133" s="17"/>
      <c r="BH133" s="3"/>
    </row>
    <row r="134" spans="13:60" x14ac:dyDescent="0.35">
      <c r="M134" s="17"/>
      <c r="S134" s="17"/>
      <c r="AJ134" s="17"/>
      <c r="AM134" s="227"/>
      <c r="AS134" s="17"/>
      <c r="AZ134" s="17"/>
      <c r="BF134" s="17"/>
      <c r="BH134" s="3"/>
    </row>
    <row r="135" spans="13:60" x14ac:dyDescent="0.35">
      <c r="M135" s="17"/>
      <c r="S135" s="17"/>
      <c r="AJ135" s="17"/>
      <c r="AM135" s="227"/>
      <c r="AS135" s="17"/>
      <c r="AZ135" s="17"/>
      <c r="BF135" s="17"/>
      <c r="BH135" s="3"/>
    </row>
    <row r="136" spans="13:60" x14ac:dyDescent="0.35">
      <c r="M136" s="17"/>
      <c r="S136" s="17"/>
      <c r="AJ136" s="17"/>
      <c r="AM136" s="227"/>
      <c r="AS136" s="17"/>
      <c r="AZ136" s="17"/>
      <c r="BF136" s="17"/>
      <c r="BH136" s="3"/>
    </row>
    <row r="137" spans="13:60" x14ac:dyDescent="0.35">
      <c r="M137" s="17"/>
      <c r="S137" s="17"/>
      <c r="AJ137" s="17"/>
      <c r="AM137" s="227"/>
      <c r="AS137" s="17"/>
      <c r="AZ137" s="17"/>
      <c r="BF137" s="17"/>
      <c r="BH137" s="3"/>
    </row>
    <row r="138" spans="13:60" x14ac:dyDescent="0.35">
      <c r="M138" s="17"/>
      <c r="S138" s="17"/>
      <c r="AJ138" s="17"/>
      <c r="AM138" s="227"/>
      <c r="AS138" s="17"/>
      <c r="AZ138" s="17"/>
      <c r="BF138" s="17"/>
      <c r="BH138" s="3"/>
    </row>
    <row r="139" spans="13:60" x14ac:dyDescent="0.35">
      <c r="M139" s="17"/>
      <c r="S139" s="17"/>
      <c r="AJ139" s="17"/>
      <c r="AM139" s="227"/>
      <c r="AS139" s="17"/>
      <c r="AZ139" s="17"/>
      <c r="BF139" s="17"/>
      <c r="BH139" s="3"/>
    </row>
    <row r="140" spans="13:60" x14ac:dyDescent="0.35">
      <c r="M140" s="17"/>
      <c r="S140" s="17"/>
      <c r="AJ140" s="17"/>
      <c r="AM140" s="227"/>
      <c r="AS140" s="17"/>
      <c r="AZ140" s="17"/>
      <c r="BF140" s="17"/>
      <c r="BH140" s="3"/>
    </row>
    <row r="141" spans="13:60" x14ac:dyDescent="0.35">
      <c r="M141" s="17"/>
      <c r="S141" s="17"/>
      <c r="AJ141" s="17"/>
      <c r="AM141" s="227"/>
      <c r="AS141" s="17"/>
      <c r="AZ141" s="17"/>
      <c r="BF141" s="17"/>
      <c r="BH141" s="3"/>
    </row>
    <row r="142" spans="13:60" x14ac:dyDescent="0.35">
      <c r="M142" s="17"/>
      <c r="S142" s="17"/>
      <c r="AJ142" s="17"/>
      <c r="AM142" s="227"/>
      <c r="AS142" s="17"/>
      <c r="AZ142" s="17"/>
      <c r="BF142" s="17"/>
      <c r="BH142" s="3"/>
    </row>
    <row r="143" spans="13:60" x14ac:dyDescent="0.35">
      <c r="M143" s="17"/>
      <c r="S143" s="17"/>
      <c r="AJ143" s="17"/>
      <c r="AM143" s="227"/>
      <c r="AS143" s="17"/>
      <c r="AZ143" s="17"/>
      <c r="BF143" s="17"/>
      <c r="BH143" s="3"/>
    </row>
    <row r="144" spans="13:60" x14ac:dyDescent="0.35">
      <c r="M144" s="17"/>
      <c r="S144" s="17"/>
      <c r="AJ144" s="17"/>
      <c r="AM144" s="227"/>
      <c r="AS144" s="17"/>
      <c r="AZ144" s="17"/>
      <c r="BF144" s="17"/>
      <c r="BH144" s="3"/>
    </row>
    <row r="145" spans="13:60" x14ac:dyDescent="0.35">
      <c r="M145" s="17"/>
      <c r="S145" s="17"/>
      <c r="AJ145" s="17"/>
      <c r="AM145" s="227"/>
      <c r="AS145" s="17"/>
      <c r="AZ145" s="17"/>
      <c r="BF145" s="17"/>
      <c r="BH145" s="3"/>
    </row>
    <row r="146" spans="13:60" x14ac:dyDescent="0.35">
      <c r="M146" s="17"/>
      <c r="S146" s="17"/>
      <c r="AJ146" s="17"/>
      <c r="AM146" s="227"/>
      <c r="AS146" s="17"/>
      <c r="AZ146" s="17"/>
      <c r="BF146" s="17"/>
      <c r="BH146" s="3"/>
    </row>
    <row r="147" spans="13:60" x14ac:dyDescent="0.35">
      <c r="M147" s="17"/>
      <c r="S147" s="17"/>
      <c r="AJ147" s="17"/>
      <c r="AM147" s="227"/>
      <c r="AS147" s="17"/>
      <c r="AZ147" s="17"/>
      <c r="BF147" s="17"/>
      <c r="BH147" s="3"/>
    </row>
    <row r="148" spans="13:60" x14ac:dyDescent="0.35">
      <c r="M148" s="17"/>
      <c r="S148" s="17"/>
      <c r="AJ148" s="17"/>
      <c r="AM148" s="227"/>
      <c r="AS148" s="17"/>
      <c r="AZ148" s="17"/>
      <c r="BF148" s="17"/>
      <c r="BH148" s="3"/>
    </row>
    <row r="149" spans="13:60" x14ac:dyDescent="0.35">
      <c r="M149" s="17"/>
      <c r="S149" s="17"/>
      <c r="AJ149" s="17"/>
      <c r="AM149" s="227"/>
      <c r="AS149" s="17"/>
      <c r="AZ149" s="17"/>
      <c r="BF149" s="17"/>
      <c r="BH149" s="3"/>
    </row>
    <row r="150" spans="13:60" x14ac:dyDescent="0.35">
      <c r="M150" s="17"/>
      <c r="S150" s="17"/>
      <c r="AJ150" s="17"/>
      <c r="AM150" s="227"/>
      <c r="AS150" s="17"/>
      <c r="AZ150" s="17"/>
      <c r="BF150" s="17"/>
      <c r="BH150" s="3"/>
    </row>
    <row r="151" spans="13:60" x14ac:dyDescent="0.35">
      <c r="M151" s="17"/>
      <c r="S151" s="17"/>
      <c r="AJ151" s="17"/>
      <c r="AM151" s="227"/>
      <c r="AS151" s="17"/>
      <c r="AZ151" s="17"/>
      <c r="BF151" s="17"/>
      <c r="BH151" s="3"/>
    </row>
    <row r="152" spans="13:60" x14ac:dyDescent="0.35">
      <c r="M152" s="17"/>
      <c r="S152" s="17"/>
      <c r="AJ152" s="17"/>
      <c r="AM152" s="227"/>
      <c r="AS152" s="17"/>
      <c r="AZ152" s="17"/>
      <c r="BF152" s="17"/>
      <c r="BH152" s="3"/>
    </row>
    <row r="153" spans="13:60" x14ac:dyDescent="0.35">
      <c r="M153" s="17"/>
      <c r="S153" s="17"/>
      <c r="AJ153" s="17"/>
      <c r="AM153" s="227"/>
      <c r="AS153" s="17"/>
      <c r="AZ153" s="17"/>
      <c r="BF153" s="17"/>
      <c r="BH153" s="3"/>
    </row>
    <row r="154" spans="13:60" x14ac:dyDescent="0.35">
      <c r="M154" s="17"/>
      <c r="S154" s="17"/>
      <c r="AJ154" s="17"/>
      <c r="AM154" s="227"/>
      <c r="AS154" s="17"/>
      <c r="AZ154" s="17"/>
      <c r="BF154" s="17"/>
      <c r="BH154" s="3"/>
    </row>
    <row r="155" spans="13:60" x14ac:dyDescent="0.35">
      <c r="M155" s="17"/>
      <c r="S155" s="17"/>
      <c r="AJ155" s="17"/>
      <c r="AM155" s="227"/>
      <c r="AS155" s="17"/>
      <c r="AZ155" s="17"/>
      <c r="BF155" s="17"/>
      <c r="BH155" s="3"/>
    </row>
    <row r="156" spans="13:60" x14ac:dyDescent="0.35">
      <c r="M156" s="17"/>
      <c r="S156" s="17"/>
      <c r="AJ156" s="17"/>
      <c r="AM156" s="227"/>
      <c r="AS156" s="17"/>
      <c r="AZ156" s="17"/>
      <c r="BF156" s="17"/>
      <c r="BH156" s="3"/>
    </row>
    <row r="157" spans="13:60" x14ac:dyDescent="0.35">
      <c r="M157" s="17"/>
      <c r="S157" s="17"/>
      <c r="AJ157" s="17"/>
      <c r="AM157" s="227"/>
      <c r="AS157" s="17"/>
      <c r="AZ157" s="17"/>
      <c r="BF157" s="17"/>
      <c r="BH157" s="3"/>
    </row>
  </sheetData>
  <mergeCells count="96">
    <mergeCell ref="AT19:AY19"/>
    <mergeCell ref="BA19:BE19"/>
    <mergeCell ref="B35:D35"/>
    <mergeCell ref="E35:F35"/>
    <mergeCell ref="G35:I35"/>
    <mergeCell ref="K35:L35"/>
    <mergeCell ref="N35:O35"/>
    <mergeCell ref="P35:R35"/>
    <mergeCell ref="T35:W35"/>
    <mergeCell ref="Z35:AA35"/>
    <mergeCell ref="B19:L19"/>
    <mergeCell ref="N19:R19"/>
    <mergeCell ref="T19:W19"/>
    <mergeCell ref="Y19:AI19"/>
    <mergeCell ref="AK19:AL19"/>
    <mergeCell ref="AN19:AR19"/>
    <mergeCell ref="BB35:BE35"/>
    <mergeCell ref="BJ35:BN35"/>
    <mergeCell ref="B36:L36"/>
    <mergeCell ref="N36:R36"/>
    <mergeCell ref="T36:W36"/>
    <mergeCell ref="Y36:AI36"/>
    <mergeCell ref="AK36:AL36"/>
    <mergeCell ref="AN36:AR36"/>
    <mergeCell ref="AT36:AY36"/>
    <mergeCell ref="BA36:BE36"/>
    <mergeCell ref="AB35:AC35"/>
    <mergeCell ref="AD35:AG35"/>
    <mergeCell ref="AH35:AI35"/>
    <mergeCell ref="AK35:AL35"/>
    <mergeCell ref="AN35:AR35"/>
    <mergeCell ref="AT35:AY35"/>
    <mergeCell ref="AT39:AY39"/>
    <mergeCell ref="BA39:BE39"/>
    <mergeCell ref="B55:D55"/>
    <mergeCell ref="E55:F55"/>
    <mergeCell ref="G55:I55"/>
    <mergeCell ref="K55:L55"/>
    <mergeCell ref="N55:O55"/>
    <mergeCell ref="P55:R55"/>
    <mergeCell ref="T55:W55"/>
    <mergeCell ref="Z55:AA55"/>
    <mergeCell ref="B39:L39"/>
    <mergeCell ref="N39:R39"/>
    <mergeCell ref="T39:W39"/>
    <mergeCell ref="Y39:AI39"/>
    <mergeCell ref="AK39:AL39"/>
    <mergeCell ref="AN39:AR39"/>
    <mergeCell ref="BB55:BE55"/>
    <mergeCell ref="BJ55:BN55"/>
    <mergeCell ref="B56:L56"/>
    <mergeCell ref="N56:R56"/>
    <mergeCell ref="T56:W56"/>
    <mergeCell ref="Y56:AI56"/>
    <mergeCell ref="AK56:AL56"/>
    <mergeCell ref="AN56:AR56"/>
    <mergeCell ref="AT56:AY56"/>
    <mergeCell ref="BA56:BE56"/>
    <mergeCell ref="AB55:AC55"/>
    <mergeCell ref="AD55:AG55"/>
    <mergeCell ref="AH55:AI55"/>
    <mergeCell ref="AK55:AL55"/>
    <mergeCell ref="AN55:AR55"/>
    <mergeCell ref="AT55:AY55"/>
    <mergeCell ref="AT59:AY59"/>
    <mergeCell ref="BA59:BE59"/>
    <mergeCell ref="B75:D75"/>
    <mergeCell ref="E75:F75"/>
    <mergeCell ref="G75:I75"/>
    <mergeCell ref="K75:L75"/>
    <mergeCell ref="N75:O75"/>
    <mergeCell ref="P75:R75"/>
    <mergeCell ref="T75:W75"/>
    <mergeCell ref="Z75:AA75"/>
    <mergeCell ref="B59:L59"/>
    <mergeCell ref="N59:R59"/>
    <mergeCell ref="T59:W59"/>
    <mergeCell ref="Y59:AI59"/>
    <mergeCell ref="AK59:AL59"/>
    <mergeCell ref="AN59:AR59"/>
    <mergeCell ref="BB75:BE75"/>
    <mergeCell ref="BJ75:BN75"/>
    <mergeCell ref="B76:L76"/>
    <mergeCell ref="N76:R76"/>
    <mergeCell ref="T76:W76"/>
    <mergeCell ref="Y76:AI76"/>
    <mergeCell ref="AK76:AL76"/>
    <mergeCell ref="AN76:AR76"/>
    <mergeCell ref="AT76:AY76"/>
    <mergeCell ref="BA76:BE76"/>
    <mergeCell ref="AB75:AC75"/>
    <mergeCell ref="AD75:AG75"/>
    <mergeCell ref="AH75:AI75"/>
    <mergeCell ref="AK75:AL75"/>
    <mergeCell ref="AN75:AR75"/>
    <mergeCell ref="AT75:AY75"/>
  </mergeCells>
  <conditionalFormatting sqref="BQ1:BQ1048576">
    <cfRule type="cellIs" dxfId="0" priority="1" operator="lessThan">
      <formula>0</formula>
    </cfRule>
  </conditionalFormatting>
  <pageMargins left="0.35185185185185186" right="0.29629629629629628" top="0.29629629629629628" bottom="0.35185185185185186" header="0.23148148148148148" footer="0.23148148148148148"/>
  <pageSetup orientation="landscape" horizontalDpi="4294967292" verticalDpi="4294967292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Templet</vt:lpstr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Johnson</dc:creator>
  <cp:lastModifiedBy>Greg Johnson</cp:lastModifiedBy>
  <dcterms:created xsi:type="dcterms:W3CDTF">2025-05-06T23:11:45Z</dcterms:created>
  <dcterms:modified xsi:type="dcterms:W3CDTF">2026-09-22T19:41:37Z</dcterms:modified>
</cp:coreProperties>
</file>